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8405" windowHeight="11415"/>
  </bookViews>
  <sheets>
    <sheet name="取得計画作成用シート" sheetId="1" r:id="rId1"/>
    <sheet name="集計表（記入見本）" sheetId="4" r:id="rId2"/>
    <sheet name="集計表（提出用）" sheetId="5" r:id="rId3"/>
  </sheets>
  <calcPr calcId="162913"/>
</workbook>
</file>

<file path=xl/calcChain.xml><?xml version="1.0" encoding="utf-8"?>
<calcChain xmlns="http://schemas.openxmlformats.org/spreadsheetml/2006/main">
  <c r="BK3" i="5" l="1"/>
  <c r="BK3" i="4"/>
  <c r="AY3" i="4"/>
  <c r="T23" i="1" l="1"/>
  <c r="T22" i="1"/>
  <c r="T20" i="1"/>
  <c r="T21" i="1"/>
  <c r="T19" i="1"/>
  <c r="T18" i="1"/>
  <c r="T17" i="1"/>
  <c r="T16" i="1"/>
  <c r="T14" i="1"/>
  <c r="T13" i="1"/>
  <c r="U13" i="1" s="1"/>
  <c r="T12" i="1"/>
  <c r="T11" i="1"/>
  <c r="T10" i="1"/>
  <c r="U10" i="1" s="1"/>
  <c r="U23" i="1"/>
  <c r="U20" i="1"/>
  <c r="U19" i="1"/>
  <c r="U17" i="1"/>
  <c r="U16" i="1"/>
  <c r="U14" i="1"/>
  <c r="U12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AQ61" i="5" l="1"/>
  <c r="AR61" i="5" s="1"/>
  <c r="AH61" i="5"/>
  <c r="BI61" i="5" s="1"/>
  <c r="Y61" i="5"/>
  <c r="BH61" i="5" s="1"/>
  <c r="Q61" i="5"/>
  <c r="P61" i="5"/>
  <c r="BG61" i="5" s="1"/>
  <c r="G61" i="5"/>
  <c r="BG56" i="5"/>
  <c r="AR56" i="5"/>
  <c r="AQ56" i="5"/>
  <c r="BJ56" i="5" s="1"/>
  <c r="AH56" i="5"/>
  <c r="BI56" i="5" s="1"/>
  <c r="Y56" i="5"/>
  <c r="BH56" i="5" s="1"/>
  <c r="P56" i="5"/>
  <c r="Q56" i="5" s="1"/>
  <c r="G56" i="5"/>
  <c r="BF56" i="5" s="1"/>
  <c r="AQ51" i="5"/>
  <c r="AR51" i="5" s="1"/>
  <c r="AH51" i="5"/>
  <c r="BI51" i="5" s="1"/>
  <c r="Y51" i="5"/>
  <c r="BH51" i="5" s="1"/>
  <c r="P51" i="5"/>
  <c r="AW51" i="5" s="1"/>
  <c r="H51" i="5"/>
  <c r="G51" i="5"/>
  <c r="BF51" i="5" s="1"/>
  <c r="BJ46" i="5"/>
  <c r="BG46" i="5"/>
  <c r="BF46" i="5"/>
  <c r="AQ46" i="5"/>
  <c r="AR46" i="5" s="1"/>
  <c r="AH46" i="5"/>
  <c r="BI46" i="5" s="1"/>
  <c r="Y46" i="5"/>
  <c r="Z46" i="5" s="1"/>
  <c r="P46" i="5"/>
  <c r="Q46" i="5" s="1"/>
  <c r="G46" i="5"/>
  <c r="H46" i="5" s="1"/>
  <c r="AR41" i="5"/>
  <c r="AQ41" i="5"/>
  <c r="BJ41" i="5" s="1"/>
  <c r="AH41" i="5"/>
  <c r="BI41" i="5" s="1"/>
  <c r="Y41" i="5"/>
  <c r="BH41" i="5" s="1"/>
  <c r="P41" i="5"/>
  <c r="Q41" i="5" s="1"/>
  <c r="G41" i="5"/>
  <c r="BF41" i="5" s="1"/>
  <c r="AQ36" i="5"/>
  <c r="AR36" i="5" s="1"/>
  <c r="AH36" i="5"/>
  <c r="AI36" i="5" s="1"/>
  <c r="Y36" i="5"/>
  <c r="Z36" i="5" s="1"/>
  <c r="P36" i="5"/>
  <c r="Q36" i="5" s="1"/>
  <c r="G36" i="5"/>
  <c r="H36" i="5" s="1"/>
  <c r="AQ31" i="5"/>
  <c r="BJ31" i="5" s="1"/>
  <c r="AH31" i="5"/>
  <c r="AI31" i="5" s="1"/>
  <c r="Y31" i="5"/>
  <c r="BH31" i="5" s="1"/>
  <c r="P31" i="5"/>
  <c r="BG31" i="5" s="1"/>
  <c r="G31" i="5"/>
  <c r="BF31" i="5" s="1"/>
  <c r="AQ26" i="5"/>
  <c r="BJ26" i="5" s="1"/>
  <c r="AH26" i="5"/>
  <c r="BI26" i="5" s="1"/>
  <c r="Z26" i="5"/>
  <c r="Y26" i="5"/>
  <c r="BH26" i="5" s="1"/>
  <c r="P26" i="5"/>
  <c r="G26" i="5"/>
  <c r="BF26" i="5" s="1"/>
  <c r="AQ21" i="5"/>
  <c r="BJ21" i="5" s="1"/>
  <c r="AH21" i="5"/>
  <c r="BI21" i="5" s="1"/>
  <c r="Y21" i="5"/>
  <c r="BH21" i="5" s="1"/>
  <c r="P21" i="5"/>
  <c r="BG21" i="5" s="1"/>
  <c r="G21" i="5"/>
  <c r="BF21" i="5" s="1"/>
  <c r="AQ18" i="5"/>
  <c r="BJ18" i="5" s="1"/>
  <c r="AH18" i="5"/>
  <c r="BI18" i="5" s="1"/>
  <c r="Y18" i="5"/>
  <c r="BH18" i="5" s="1"/>
  <c r="P18" i="5"/>
  <c r="H18" i="5"/>
  <c r="G18" i="5"/>
  <c r="BF18" i="5" s="1"/>
  <c r="AQ15" i="5"/>
  <c r="BJ15" i="5" s="1"/>
  <c r="AI15" i="5"/>
  <c r="AH15" i="5"/>
  <c r="BI15" i="5" s="1"/>
  <c r="Y15" i="5"/>
  <c r="BH15" i="5" s="1"/>
  <c r="P15" i="5"/>
  <c r="Q15" i="5" s="1"/>
  <c r="G15" i="5"/>
  <c r="BF15" i="5" s="1"/>
  <c r="AQ12" i="5"/>
  <c r="BJ12" i="5" s="1"/>
  <c r="AH12" i="5"/>
  <c r="BI12" i="5" s="1"/>
  <c r="Y12" i="5"/>
  <c r="BH12" i="5" s="1"/>
  <c r="P12" i="5"/>
  <c r="G12" i="5"/>
  <c r="BF12" i="5" s="1"/>
  <c r="BI9" i="5"/>
  <c r="AQ9" i="5"/>
  <c r="BJ9" i="5" s="1"/>
  <c r="AH9" i="5"/>
  <c r="AI9" i="5" s="1"/>
  <c r="Y9" i="5"/>
  <c r="BH9" i="5" s="1"/>
  <c r="P9" i="5"/>
  <c r="BG9" i="5" s="1"/>
  <c r="G9" i="5"/>
  <c r="AQ6" i="5"/>
  <c r="AH6" i="5"/>
  <c r="AI6" i="5" s="1"/>
  <c r="Y6" i="5"/>
  <c r="P6" i="5"/>
  <c r="BG6" i="5" s="1"/>
  <c r="G6" i="5"/>
  <c r="H6" i="5" s="1"/>
  <c r="BH3" i="5"/>
  <c r="BE3" i="5"/>
  <c r="AY3" i="5"/>
  <c r="AV3" i="5"/>
  <c r="AP3" i="5"/>
  <c r="AM3" i="5"/>
  <c r="AG3" i="5"/>
  <c r="AD3" i="5"/>
  <c r="X3" i="5"/>
  <c r="U3" i="5"/>
  <c r="O3" i="5"/>
  <c r="L3" i="5"/>
  <c r="AY2" i="5"/>
  <c r="AV2" i="5"/>
  <c r="AO2" i="5"/>
  <c r="AM2" i="5"/>
  <c r="AF2" i="5"/>
  <c r="AD2" i="5"/>
  <c r="W2" i="5"/>
  <c r="U2" i="5"/>
  <c r="N2" i="5"/>
  <c r="L2" i="5"/>
  <c r="AP1" i="5"/>
  <c r="BJ5" i="5" s="1"/>
  <c r="AG1" i="5"/>
  <c r="BI5" i="5" s="1"/>
  <c r="X1" i="5"/>
  <c r="BH5" i="5" s="1"/>
  <c r="O1" i="5"/>
  <c r="BG5" i="5" s="1"/>
  <c r="F1" i="5"/>
  <c r="BF5" i="5" s="1"/>
  <c r="BG15" i="5" l="1"/>
  <c r="AR18" i="5"/>
  <c r="H26" i="5"/>
  <c r="BG41" i="5"/>
  <c r="BI6" i="5"/>
  <c r="H12" i="5"/>
  <c r="Z18" i="5"/>
  <c r="Q31" i="5"/>
  <c r="BI36" i="5"/>
  <c r="Z51" i="5"/>
  <c r="H56" i="5"/>
  <c r="AI61" i="5"/>
  <c r="BI31" i="5"/>
  <c r="AW61" i="5"/>
  <c r="AX61" i="5" s="1"/>
  <c r="AR12" i="5"/>
  <c r="AQ66" i="5"/>
  <c r="BJ66" i="5" s="1"/>
  <c r="AR26" i="5"/>
  <c r="BJ51" i="5"/>
  <c r="AR6" i="5"/>
  <c r="AI21" i="5"/>
  <c r="AW18" i="5"/>
  <c r="BK18" i="5" s="1"/>
  <c r="AW26" i="5"/>
  <c r="AX26" i="5" s="1"/>
  <c r="AW12" i="5"/>
  <c r="AI46" i="5"/>
  <c r="Z56" i="5"/>
  <c r="BH36" i="5"/>
  <c r="Y66" i="5"/>
  <c r="Z66" i="5" s="1"/>
  <c r="Z41" i="5"/>
  <c r="Z6" i="5"/>
  <c r="Z12" i="5"/>
  <c r="AW36" i="5"/>
  <c r="BK36" i="5" s="1"/>
  <c r="Q9" i="5"/>
  <c r="Q21" i="5"/>
  <c r="AW9" i="5"/>
  <c r="AX9" i="5" s="1"/>
  <c r="H41" i="5"/>
  <c r="AW46" i="5"/>
  <c r="AZ46" i="5" s="1"/>
  <c r="G66" i="5"/>
  <c r="BF66" i="5" s="1"/>
  <c r="BK12" i="5"/>
  <c r="AX12" i="5"/>
  <c r="BK26" i="5"/>
  <c r="AX36" i="5"/>
  <c r="BK51" i="5"/>
  <c r="AX51" i="5"/>
  <c r="BF9" i="5"/>
  <c r="AW6" i="5"/>
  <c r="BF6" i="5"/>
  <c r="BJ6" i="5"/>
  <c r="H9" i="5"/>
  <c r="Z9" i="5"/>
  <c r="AR9" i="5"/>
  <c r="Q12" i="5"/>
  <c r="AI12" i="5"/>
  <c r="H15" i="5"/>
  <c r="Z15" i="5"/>
  <c r="AR15" i="5"/>
  <c r="Q18" i="5"/>
  <c r="AI18" i="5"/>
  <c r="H21" i="5"/>
  <c r="Z21" i="5"/>
  <c r="AR21" i="5"/>
  <c r="Q26" i="5"/>
  <c r="AI26" i="5"/>
  <c r="H31" i="5"/>
  <c r="Z31" i="5"/>
  <c r="AR31" i="5"/>
  <c r="BF36" i="5"/>
  <c r="BJ36" i="5"/>
  <c r="AW41" i="5"/>
  <c r="BH46" i="5"/>
  <c r="Q51" i="5"/>
  <c r="AI51" i="5"/>
  <c r="BG51" i="5"/>
  <c r="AW56" i="5"/>
  <c r="BF61" i="5"/>
  <c r="BJ61" i="5"/>
  <c r="P66" i="5"/>
  <c r="AH66" i="5"/>
  <c r="Q6" i="5"/>
  <c r="AW15" i="5"/>
  <c r="AW21" i="5"/>
  <c r="AW31" i="5"/>
  <c r="BG36" i="5"/>
  <c r="AI41" i="5"/>
  <c r="AI56" i="5"/>
  <c r="H61" i="5"/>
  <c r="Z61" i="5"/>
  <c r="BH6" i="5"/>
  <c r="BG12" i="5"/>
  <c r="BG18" i="5"/>
  <c r="BG26" i="5"/>
  <c r="BH3" i="4"/>
  <c r="BE3" i="4"/>
  <c r="AY2" i="4"/>
  <c r="AV3" i="4"/>
  <c r="AV2" i="4"/>
  <c r="AP3" i="4"/>
  <c r="AO2" i="4"/>
  <c r="AM3" i="4"/>
  <c r="AM2" i="4"/>
  <c r="AG3" i="4"/>
  <c r="AD3" i="4"/>
  <c r="AF2" i="4"/>
  <c r="AD2" i="4"/>
  <c r="X3" i="4"/>
  <c r="U3" i="4"/>
  <c r="W2" i="4"/>
  <c r="U2" i="4"/>
  <c r="O3" i="4"/>
  <c r="N2" i="4"/>
  <c r="L3" i="4"/>
  <c r="L2" i="4"/>
  <c r="AR66" i="5" l="1"/>
  <c r="BK61" i="5"/>
  <c r="AX18" i="5"/>
  <c r="BK46" i="5"/>
  <c r="AX46" i="5"/>
  <c r="BH66" i="5"/>
  <c r="BK9" i="5"/>
  <c r="H66" i="5"/>
  <c r="AX21" i="5"/>
  <c r="BK21" i="5"/>
  <c r="BK41" i="5"/>
  <c r="AX41" i="5"/>
  <c r="BA46" i="5"/>
  <c r="BL46" i="5"/>
  <c r="AX15" i="5"/>
  <c r="BK15" i="5"/>
  <c r="BG66" i="5"/>
  <c r="Q66" i="5"/>
  <c r="AZ31" i="5"/>
  <c r="BK31" i="5"/>
  <c r="AX31" i="5"/>
  <c r="BI66" i="5"/>
  <c r="AI66" i="5"/>
  <c r="BK56" i="5"/>
  <c r="AX56" i="5"/>
  <c r="AZ6" i="5"/>
  <c r="BK6" i="5"/>
  <c r="AX6" i="5"/>
  <c r="AZ51" i="5"/>
  <c r="AQ61" i="4"/>
  <c r="AH61" i="4"/>
  <c r="Y61" i="4"/>
  <c r="P61" i="4"/>
  <c r="G61" i="4"/>
  <c r="BF61" i="4" s="1"/>
  <c r="AQ56" i="4"/>
  <c r="AH56" i="4"/>
  <c r="Y56" i="4"/>
  <c r="P56" i="4"/>
  <c r="G56" i="4"/>
  <c r="BF56" i="4" s="1"/>
  <c r="AQ51" i="4"/>
  <c r="AH51" i="4"/>
  <c r="Y51" i="4"/>
  <c r="P51" i="4"/>
  <c r="G51" i="4"/>
  <c r="AQ46" i="4"/>
  <c r="AH46" i="4"/>
  <c r="Y46" i="4"/>
  <c r="P46" i="4"/>
  <c r="G46" i="4"/>
  <c r="BF46" i="4" s="1"/>
  <c r="AQ41" i="4"/>
  <c r="AH41" i="4"/>
  <c r="BI41" i="4" s="1"/>
  <c r="Y41" i="4"/>
  <c r="BH41" i="4" s="1"/>
  <c r="P41" i="4"/>
  <c r="G41" i="4"/>
  <c r="BF41" i="4" s="1"/>
  <c r="AQ36" i="4"/>
  <c r="BJ36" i="4" s="1"/>
  <c r="AH36" i="4"/>
  <c r="Y36" i="4"/>
  <c r="P36" i="4"/>
  <c r="BG36" i="4" s="1"/>
  <c r="G36" i="4"/>
  <c r="BF36" i="4" s="1"/>
  <c r="AQ31" i="4"/>
  <c r="AH31" i="4"/>
  <c r="Y31" i="4"/>
  <c r="P31" i="4"/>
  <c r="G31" i="4"/>
  <c r="AQ26" i="4"/>
  <c r="AH26" i="4"/>
  <c r="Y26" i="4"/>
  <c r="P26" i="4"/>
  <c r="G26" i="4"/>
  <c r="AQ21" i="4"/>
  <c r="AH21" i="4"/>
  <c r="BI21" i="4" s="1"/>
  <c r="Y21" i="4"/>
  <c r="BH21" i="4" s="1"/>
  <c r="P21" i="4"/>
  <c r="G21" i="4"/>
  <c r="AQ18" i="4"/>
  <c r="AH18" i="4"/>
  <c r="Y18" i="4"/>
  <c r="P18" i="4"/>
  <c r="G18" i="4"/>
  <c r="AQ15" i="4"/>
  <c r="AH15" i="4"/>
  <c r="Y15" i="4"/>
  <c r="P15" i="4"/>
  <c r="BG15" i="4" s="1"/>
  <c r="G15" i="4"/>
  <c r="AQ12" i="4"/>
  <c r="AH12" i="4"/>
  <c r="Y12" i="4"/>
  <c r="P12" i="4"/>
  <c r="G12" i="4"/>
  <c r="AQ9" i="4"/>
  <c r="AH9" i="4"/>
  <c r="BI9" i="4" s="1"/>
  <c r="Y9" i="4"/>
  <c r="BH9" i="4" s="1"/>
  <c r="P9" i="4"/>
  <c r="G9" i="4"/>
  <c r="AQ6" i="4"/>
  <c r="BJ6" i="4" s="1"/>
  <c r="AH6" i="4"/>
  <c r="BI6" i="4" s="1"/>
  <c r="Y6" i="4"/>
  <c r="BH6" i="4" s="1"/>
  <c r="P6" i="4"/>
  <c r="G6" i="4"/>
  <c r="BF6" i="4" s="1"/>
  <c r="AP1" i="4"/>
  <c r="BJ5" i="4" s="1"/>
  <c r="AG1" i="4"/>
  <c r="BI5" i="4" s="1"/>
  <c r="X1" i="4"/>
  <c r="BH5" i="4" s="1"/>
  <c r="O1" i="4"/>
  <c r="BG5" i="4" s="1"/>
  <c r="F1" i="4"/>
  <c r="BF5" i="4" s="1"/>
  <c r="Z41" i="4" l="1"/>
  <c r="BA51" i="5"/>
  <c r="BL51" i="5"/>
  <c r="BL31" i="5"/>
  <c r="BA31" i="5"/>
  <c r="BA6" i="5"/>
  <c r="BL6" i="5"/>
  <c r="AZ66" i="5"/>
  <c r="BA66" i="5" s="1"/>
  <c r="AI41" i="4"/>
  <c r="Q15" i="4"/>
  <c r="AR36" i="4"/>
  <c r="Z21" i="4"/>
  <c r="AR9" i="4"/>
  <c r="BJ9" i="4"/>
  <c r="H21" i="4"/>
  <c r="BF21" i="4"/>
  <c r="Z51" i="4"/>
  <c r="BH51" i="4"/>
  <c r="Q9" i="4"/>
  <c r="BG9" i="4"/>
  <c r="AI15" i="4"/>
  <c r="BI15" i="4"/>
  <c r="Z18" i="4"/>
  <c r="BH18" i="4"/>
  <c r="H26" i="4"/>
  <c r="BF26" i="4"/>
  <c r="AI31" i="4"/>
  <c r="BI31" i="4"/>
  <c r="Q41" i="4"/>
  <c r="BG41" i="4"/>
  <c r="AR46" i="4"/>
  <c r="BJ46" i="4"/>
  <c r="AI51" i="4"/>
  <c r="BI51" i="4"/>
  <c r="Q61" i="4"/>
  <c r="BG61" i="4"/>
  <c r="Q12" i="4"/>
  <c r="BG12" i="4"/>
  <c r="H15" i="4"/>
  <c r="BF15" i="4"/>
  <c r="AR15" i="4"/>
  <c r="BJ15" i="4"/>
  <c r="AI18" i="4"/>
  <c r="BI18" i="4"/>
  <c r="Q26" i="4"/>
  <c r="BG26" i="4"/>
  <c r="H31" i="4"/>
  <c r="BF31" i="4"/>
  <c r="AR31" i="4"/>
  <c r="BJ31" i="4"/>
  <c r="AI36" i="4"/>
  <c r="BI36" i="4"/>
  <c r="Q46" i="4"/>
  <c r="BG46" i="4"/>
  <c r="H51" i="4"/>
  <c r="BF51" i="4"/>
  <c r="AR51" i="4"/>
  <c r="BJ51" i="4"/>
  <c r="AI56" i="4"/>
  <c r="BI56" i="4"/>
  <c r="Z61" i="4"/>
  <c r="BH61" i="4"/>
  <c r="Q36" i="4"/>
  <c r="AI9" i="4"/>
  <c r="Q6" i="4"/>
  <c r="BG6" i="4"/>
  <c r="AI12" i="4"/>
  <c r="BI12" i="4"/>
  <c r="AR21" i="4"/>
  <c r="BJ21" i="4"/>
  <c r="AR41" i="4"/>
  <c r="BJ41" i="4"/>
  <c r="Q56" i="4"/>
  <c r="BG56" i="4"/>
  <c r="H12" i="4"/>
  <c r="BF12" i="4"/>
  <c r="Z12" i="4"/>
  <c r="BH12" i="4"/>
  <c r="H18" i="4"/>
  <c r="BF18" i="4"/>
  <c r="AR18" i="4"/>
  <c r="BJ18" i="4"/>
  <c r="Z26" i="4"/>
  <c r="BH26" i="4"/>
  <c r="Q31" i="4"/>
  <c r="BG31" i="4"/>
  <c r="Z46" i="4"/>
  <c r="BH46" i="4"/>
  <c r="Q51" i="4"/>
  <c r="BG51" i="4"/>
  <c r="AR56" i="4"/>
  <c r="BJ56" i="4"/>
  <c r="AI61" i="4"/>
  <c r="BI61" i="4"/>
  <c r="Z9" i="4"/>
  <c r="AI21" i="4"/>
  <c r="Q18" i="4"/>
  <c r="BG18" i="4"/>
  <c r="AR61" i="4"/>
  <c r="BJ61" i="4"/>
  <c r="H9" i="4"/>
  <c r="BF9" i="4"/>
  <c r="Z15" i="4"/>
  <c r="BH15" i="4"/>
  <c r="AI26" i="4"/>
  <c r="BI26" i="4"/>
  <c r="Z31" i="4"/>
  <c r="BH31" i="4"/>
  <c r="AI46" i="4"/>
  <c r="BI46" i="4"/>
  <c r="AR12" i="4"/>
  <c r="BJ12" i="4"/>
  <c r="Q21" i="4"/>
  <c r="BG21" i="4"/>
  <c r="AR26" i="4"/>
  <c r="BJ26" i="4"/>
  <c r="Z36" i="4"/>
  <c r="BH36" i="4"/>
  <c r="Z56" i="4"/>
  <c r="BH56" i="4"/>
  <c r="AW41" i="4"/>
  <c r="AW61" i="4"/>
  <c r="AH66" i="4"/>
  <c r="AW36" i="4"/>
  <c r="AW56" i="4"/>
  <c r="AQ66" i="4"/>
  <c r="Y66" i="4"/>
  <c r="AW6" i="4"/>
  <c r="AR6" i="4"/>
  <c r="AI6" i="4"/>
  <c r="Z6" i="4"/>
  <c r="AW46" i="4"/>
  <c r="BK46" i="4" s="1"/>
  <c r="P66" i="4"/>
  <c r="H46" i="4"/>
  <c r="H41" i="4"/>
  <c r="H36" i="4"/>
  <c r="AW31" i="4"/>
  <c r="BK31" i="4" s="1"/>
  <c r="AW26" i="4"/>
  <c r="AW18" i="4"/>
  <c r="AW15" i="4"/>
  <c r="AW12" i="4"/>
  <c r="AW9" i="4"/>
  <c r="H6" i="4"/>
  <c r="H61" i="4"/>
  <c r="H56" i="4"/>
  <c r="AW51" i="4"/>
  <c r="BK51" i="4" s="1"/>
  <c r="AW21" i="4"/>
  <c r="G66" i="4"/>
  <c r="BL66" i="5" l="1"/>
  <c r="AI66" i="4"/>
  <c r="BI66" i="4"/>
  <c r="AX26" i="4"/>
  <c r="BK26" i="4"/>
  <c r="AR66" i="4"/>
  <c r="BJ66" i="4"/>
  <c r="AX61" i="4"/>
  <c r="BK61" i="4"/>
  <c r="AX12" i="4"/>
  <c r="BK12" i="4"/>
  <c r="AX56" i="4"/>
  <c r="BK56" i="4"/>
  <c r="H66" i="4"/>
  <c r="BF66" i="4"/>
  <c r="AX15" i="4"/>
  <c r="BK15" i="4"/>
  <c r="AX6" i="4"/>
  <c r="BK6" i="4"/>
  <c r="AX36" i="4"/>
  <c r="BK36" i="4"/>
  <c r="AX21" i="4"/>
  <c r="BK21" i="4"/>
  <c r="Z66" i="4"/>
  <c r="BH66" i="4"/>
  <c r="AX18" i="4"/>
  <c r="BK18" i="4"/>
  <c r="AX9" i="4"/>
  <c r="BK9" i="4"/>
  <c r="Q66" i="4"/>
  <c r="BG66" i="4"/>
  <c r="AX41" i="4"/>
  <c r="BK41" i="4"/>
  <c r="AZ31" i="4"/>
  <c r="AX31" i="4"/>
  <c r="AZ51" i="4"/>
  <c r="AX51" i="4"/>
  <c r="AZ46" i="4"/>
  <c r="AX46" i="4"/>
  <c r="AZ6" i="4"/>
  <c r="BL6" i="4" s="1"/>
  <c r="D9" i="1"/>
  <c r="P9" i="1"/>
  <c r="M9" i="1"/>
  <c r="J9" i="1"/>
  <c r="G9" i="1"/>
  <c r="BA51" i="4" l="1"/>
  <c r="BL51" i="4"/>
  <c r="BA46" i="4"/>
  <c r="BL46" i="4"/>
  <c r="BA31" i="4"/>
  <c r="BL31" i="4"/>
  <c r="AZ66" i="4"/>
  <c r="BA66" i="4" s="1"/>
  <c r="BA6" i="4"/>
  <c r="Q24" i="1"/>
  <c r="R24" i="1" s="1"/>
  <c r="H24" i="1"/>
  <c r="I24" i="1" s="1"/>
  <c r="K24" i="1"/>
  <c r="L24" i="1" s="1"/>
  <c r="N24" i="1"/>
  <c r="O24" i="1" s="1"/>
  <c r="U11" i="1"/>
  <c r="T15" i="1"/>
  <c r="U15" i="1" s="1"/>
  <c r="U18" i="1"/>
  <c r="W20" i="1"/>
  <c r="X20" i="1" s="1"/>
  <c r="U21" i="1"/>
  <c r="U22" i="1"/>
  <c r="E24" i="1"/>
  <c r="F24" i="1" s="1"/>
  <c r="BL66" i="4" l="1"/>
  <c r="W21" i="1"/>
  <c r="X21" i="1" s="1"/>
  <c r="W17" i="1"/>
  <c r="X17" i="1" s="1"/>
  <c r="W10" i="1"/>
  <c r="X10" i="1" s="1"/>
  <c r="W25" i="1" l="1"/>
  <c r="X25" i="1" s="1"/>
</calcChain>
</file>

<file path=xl/sharedStrings.xml><?xml version="1.0" encoding="utf-8"?>
<sst xmlns="http://schemas.openxmlformats.org/spreadsheetml/2006/main" count="593" uniqueCount="154">
  <si>
    <t>分類</t>
  </si>
  <si>
    <t>項目</t>
  </si>
  <si>
    <t>活動</t>
  </si>
  <si>
    <t>NDT協会の会員，NDT及びそれに関連する科学及び技術を対象としたセミナ，シンポジウム，会議及び／又はコースに出席</t>
  </si>
  <si>
    <t>国際及び国内の標準化委員会への出席</t>
  </si>
  <si>
    <t>標準化委員会の主催</t>
  </si>
  <si>
    <t>上記2.1以外のNDT委員会への出席</t>
  </si>
  <si>
    <t>上記2.1以外のNDT委員会の主催</t>
  </si>
  <si>
    <t>NDT関連のワーキンググループ会合への出席</t>
  </si>
  <si>
    <t>NDT関連のワーキンググループの主催</t>
  </si>
  <si>
    <t>NDT関連の技術的若しくは科学的貢献又は出版</t>
  </si>
  <si>
    <t>発刊されたNDT関連研究業務</t>
  </si>
  <si>
    <t>NDT研究活動</t>
  </si>
  <si>
    <t>NDT技術指導員（2時間当たり）及び／又はNDT試験員（試験1回当たり）</t>
  </si>
  <si>
    <t>NDT設備，NDT訓練センター若しくはNDT試験設備における活動又はNDTエンジニアリングのための活動（JIS Z 2305:2013附属書E参照）（各通年）</t>
  </si>
  <si>
    <t>顧客に関連した苦情処理</t>
  </si>
  <si>
    <t>NDTの適用に関する開発</t>
  </si>
  <si>
    <t>会議・委員会等</t>
    <rPh sb="0" eb="2">
      <t>カイギ</t>
    </rPh>
    <rPh sb="3" eb="6">
      <t>イインカイ</t>
    </rPh>
    <rPh sb="6" eb="7">
      <t>トウ</t>
    </rPh>
    <phoneticPr fontId="2"/>
  </si>
  <si>
    <t>研究活動等</t>
    <rPh sb="0" eb="2">
      <t>ケンキュウ</t>
    </rPh>
    <rPh sb="2" eb="4">
      <t>カツドウ</t>
    </rPh>
    <rPh sb="4" eb="5">
      <t>トウ</t>
    </rPh>
    <phoneticPr fontId="2"/>
  </si>
  <si>
    <t>指導員・試験員</t>
    <rPh sb="0" eb="3">
      <t>シドウイン</t>
    </rPh>
    <rPh sb="4" eb="6">
      <t>シケン</t>
    </rPh>
    <rPh sb="6" eb="7">
      <t>イン</t>
    </rPh>
    <phoneticPr fontId="2"/>
  </si>
  <si>
    <t>専門的な活動</t>
    <rPh sb="0" eb="3">
      <t>センモンテキ</t>
    </rPh>
    <rPh sb="4" eb="6">
      <t>カツドウ</t>
    </rPh>
    <phoneticPr fontId="2"/>
  </si>
  <si>
    <t>年間合計ポイント</t>
    <rPh sb="0" eb="2">
      <t>ネンカン</t>
    </rPh>
    <rPh sb="2" eb="4">
      <t>ゴウケイ</t>
    </rPh>
    <phoneticPr fontId="2"/>
  </si>
  <si>
    <t>↓</t>
    <phoneticPr fontId="2"/>
  </si>
  <si>
    <t>個人コード</t>
    <rPh sb="0" eb="2">
      <t>コジン</t>
    </rPh>
    <phoneticPr fontId="2"/>
  </si>
  <si>
    <t>申請NDT方法</t>
    <rPh sb="0" eb="2">
      <t>シンセイ</t>
    </rPh>
    <rPh sb="5" eb="7">
      <t>ホウホウ</t>
    </rPh>
    <phoneticPr fontId="2"/>
  </si>
  <si>
    <t>印</t>
    <rPh sb="0" eb="1">
      <t>イン</t>
    </rPh>
    <phoneticPr fontId="2"/>
  </si>
  <si>
    <t xml:space="preserve">         下表にクレジットシステム申請時までの５年間の年度が表示されます（年度の期間：4月1日～3月31日）。</t>
    <rPh sb="9" eb="11">
      <t>カヒョウ</t>
    </rPh>
    <rPh sb="21" eb="23">
      <t>シンセイ</t>
    </rPh>
    <rPh sb="23" eb="24">
      <t>トキ</t>
    </rPh>
    <rPh sb="28" eb="29">
      <t>ネン</t>
    </rPh>
    <rPh sb="29" eb="30">
      <t>カン</t>
    </rPh>
    <rPh sb="31" eb="33">
      <t>ネンド</t>
    </rPh>
    <rPh sb="34" eb="36">
      <t>ヒョウジ</t>
    </rPh>
    <rPh sb="41" eb="43">
      <t>ネンド</t>
    </rPh>
    <rPh sb="44" eb="46">
      <t>キカン</t>
    </rPh>
    <rPh sb="48" eb="49">
      <t>ガツ</t>
    </rPh>
    <rPh sb="50" eb="51">
      <t>ニチ</t>
    </rPh>
    <rPh sb="53" eb="54">
      <t>ガツ</t>
    </rPh>
    <rPh sb="56" eb="57">
      <t>ニチ</t>
    </rPh>
    <phoneticPr fontId="2"/>
  </si>
  <si>
    <r>
      <t>黄色網掛け枠内の「</t>
    </r>
    <r>
      <rPr>
        <b/>
        <sz val="10"/>
        <color rgb="FFFF0000"/>
        <rFont val="ＭＳ Ｐゴシック"/>
        <family val="3"/>
        <charset val="128"/>
        <scheme val="minor"/>
      </rPr>
      <t>×</t>
    </r>
    <r>
      <rPr>
        <sz val="10"/>
        <color theme="1"/>
        <rFont val="ＭＳ Ｐゴシック"/>
        <family val="2"/>
        <scheme val="minor"/>
      </rPr>
      <t>」が表示されないように5年間の活動を選択してください。</t>
    </r>
    <rPh sb="0" eb="2">
      <t>キイロ</t>
    </rPh>
    <rPh sb="2" eb="4">
      <t>アミカ</t>
    </rPh>
    <rPh sb="12" eb="14">
      <t>ヒョウジ</t>
    </rPh>
    <rPh sb="22" eb="23">
      <t>ネン</t>
    </rPh>
    <rPh sb="23" eb="24">
      <t>カン</t>
    </rPh>
    <rPh sb="25" eb="27">
      <t>カツドウ</t>
    </rPh>
    <rPh sb="28" eb="30">
      <t>センタク</t>
    </rPh>
    <phoneticPr fontId="2"/>
  </si>
  <si>
    <t>レベル3資格有効期限</t>
    <rPh sb="4" eb="6">
      <t>シカク</t>
    </rPh>
    <rPh sb="6" eb="8">
      <t>ユウコウ</t>
    </rPh>
    <rPh sb="8" eb="10">
      <t>キゲン</t>
    </rPh>
    <phoneticPr fontId="2"/>
  </si>
  <si>
    <t>分類</t>
    <rPh sb="0" eb="2">
      <t>ブンルイ</t>
    </rPh>
    <phoneticPr fontId="2"/>
  </si>
  <si>
    <t>項目</t>
    <rPh sb="0" eb="2">
      <t>コウモク</t>
    </rPh>
    <phoneticPr fontId="2"/>
  </si>
  <si>
    <t>活動</t>
    <rPh sb="0" eb="2">
      <t>カツドウ</t>
    </rPh>
    <phoneticPr fontId="2"/>
  </si>
  <si>
    <t>書類番号</t>
    <rPh sb="0" eb="2">
      <t>ショルイ</t>
    </rPh>
    <rPh sb="2" eb="4">
      <t>バンゴウ</t>
    </rPh>
    <phoneticPr fontId="2"/>
  </si>
  <si>
    <t>項目計</t>
    <rPh sb="0" eb="2">
      <t>コウモク</t>
    </rPh>
    <rPh sb="2" eb="3">
      <t>ケイ</t>
    </rPh>
    <phoneticPr fontId="2"/>
  </si>
  <si>
    <t>専門的な活動（NDT業務全般）</t>
    <rPh sb="0" eb="3">
      <t>センモンテキ</t>
    </rPh>
    <rPh sb="4" eb="6">
      <t>カツドウ</t>
    </rPh>
    <rPh sb="10" eb="12">
      <t>ギョウム</t>
    </rPh>
    <rPh sb="12" eb="14">
      <t>ゼンパン</t>
    </rPh>
    <phoneticPr fontId="2"/>
  </si>
  <si>
    <t>ﾎﾟｲﾝﾄ数</t>
    <rPh sb="5" eb="6">
      <t>スウ</t>
    </rPh>
    <phoneticPr fontId="2"/>
  </si>
  <si>
    <t>NDT協会の会員，NDT及びそれに関連する科学及び技術を対象としたセミナ，シンポジウム，会議及び／又はコースに出席</t>
    <phoneticPr fontId="2"/>
  </si>
  <si>
    <t>国際及び国内の標準化委員会への出席</t>
    <phoneticPr fontId="2"/>
  </si>
  <si>
    <t>標準化委員会の主催</t>
    <phoneticPr fontId="2"/>
  </si>
  <si>
    <t>上記2.1以外のNDT委員会への出席</t>
    <phoneticPr fontId="2"/>
  </si>
  <si>
    <t>上記2.1以外のNDT委員会の主催</t>
    <phoneticPr fontId="2"/>
  </si>
  <si>
    <t>NDT関連のワーキンググループ会合への出席</t>
    <phoneticPr fontId="2"/>
  </si>
  <si>
    <t>NDT関連のワーキンググループの主催</t>
    <phoneticPr fontId="2"/>
  </si>
  <si>
    <t>NDT関連の技術的若しくは科学的貢献又は出版</t>
    <phoneticPr fontId="2"/>
  </si>
  <si>
    <t>発刊されたNDT関連研究業務</t>
    <phoneticPr fontId="2"/>
  </si>
  <si>
    <t>NDT研究活動</t>
    <phoneticPr fontId="2"/>
  </si>
  <si>
    <t>NDT技術指導員（2時間当たり）及び／又はNDT試験員（試験1回当たり）</t>
    <phoneticPr fontId="2"/>
  </si>
  <si>
    <t>NDT設備，NDT訓練センター若しくはNDT試験設備における活動又はNDTエンジニアリングのための活動（JIS Z 2305:2013附属書E参照）（各通年）</t>
    <phoneticPr fontId="2"/>
  </si>
  <si>
    <t>顧客に関連した苦情処理</t>
    <phoneticPr fontId="2"/>
  </si>
  <si>
    <t>NDTの適用に関する開発</t>
    <phoneticPr fontId="2"/>
  </si>
  <si>
    <t>1-1</t>
    <phoneticPr fontId="2"/>
  </si>
  <si>
    <t>1-2</t>
    <phoneticPr fontId="2"/>
  </si>
  <si>
    <t>1-3</t>
    <phoneticPr fontId="2"/>
  </si>
  <si>
    <t>1-4</t>
    <phoneticPr fontId="2"/>
  </si>
  <si>
    <t>1-5</t>
    <phoneticPr fontId="2"/>
  </si>
  <si>
    <t>1-6</t>
    <phoneticPr fontId="2"/>
  </si>
  <si>
    <t>1-7</t>
    <phoneticPr fontId="2"/>
  </si>
  <si>
    <t>1-8</t>
    <phoneticPr fontId="2"/>
  </si>
  <si>
    <t>1-9</t>
    <phoneticPr fontId="2"/>
  </si>
  <si>
    <t>1-10</t>
    <phoneticPr fontId="2"/>
  </si>
  <si>
    <t>1-11</t>
    <phoneticPr fontId="2"/>
  </si>
  <si>
    <t>1-12</t>
    <phoneticPr fontId="2"/>
  </si>
  <si>
    <t>2-1</t>
    <phoneticPr fontId="2"/>
  </si>
  <si>
    <t>2-2</t>
    <phoneticPr fontId="2"/>
  </si>
  <si>
    <t>2-3</t>
    <phoneticPr fontId="2"/>
  </si>
  <si>
    <t>2-4</t>
    <phoneticPr fontId="2"/>
  </si>
  <si>
    <t>2-5</t>
    <phoneticPr fontId="2"/>
  </si>
  <si>
    <t>2-6</t>
    <phoneticPr fontId="2"/>
  </si>
  <si>
    <t>2-7</t>
    <phoneticPr fontId="2"/>
  </si>
  <si>
    <t>2-8</t>
    <phoneticPr fontId="2"/>
  </si>
  <si>
    <t>2-9</t>
    <phoneticPr fontId="2"/>
  </si>
  <si>
    <t>2-10</t>
    <phoneticPr fontId="2"/>
  </si>
  <si>
    <t>2-11</t>
    <phoneticPr fontId="2"/>
  </si>
  <si>
    <t>2-12</t>
    <phoneticPr fontId="2"/>
  </si>
  <si>
    <t>3-1</t>
    <phoneticPr fontId="2"/>
  </si>
  <si>
    <t>4-1</t>
    <phoneticPr fontId="2"/>
  </si>
  <si>
    <t>5-1</t>
    <phoneticPr fontId="2"/>
  </si>
  <si>
    <t>3-2</t>
    <phoneticPr fontId="2"/>
  </si>
  <si>
    <t>4-2</t>
    <phoneticPr fontId="2"/>
  </si>
  <si>
    <t>3-3</t>
    <phoneticPr fontId="2"/>
  </si>
  <si>
    <t>3-4</t>
    <phoneticPr fontId="2"/>
  </si>
  <si>
    <t>5年間の項目計</t>
    <rPh sb="1" eb="2">
      <t>ネン</t>
    </rPh>
    <rPh sb="2" eb="3">
      <t>カン</t>
    </rPh>
    <rPh sb="4" eb="6">
      <t>コウモク</t>
    </rPh>
    <rPh sb="6" eb="7">
      <t>ケイ</t>
    </rPh>
    <phoneticPr fontId="2"/>
  </si>
  <si>
    <t>5年間の分類計</t>
    <rPh sb="1" eb="2">
      <t>ネン</t>
    </rPh>
    <rPh sb="2" eb="3">
      <t>カン</t>
    </rPh>
    <rPh sb="4" eb="6">
      <t>ブンルイ</t>
    </rPh>
    <rPh sb="6" eb="7">
      <t>ケイ</t>
    </rPh>
    <phoneticPr fontId="2"/>
  </si>
  <si>
    <t>3-5</t>
    <phoneticPr fontId="2"/>
  </si>
  <si>
    <t>3-6</t>
    <phoneticPr fontId="2"/>
  </si>
  <si>
    <t>3-7</t>
    <phoneticPr fontId="2"/>
  </si>
  <si>
    <t>3-8</t>
    <phoneticPr fontId="2"/>
  </si>
  <si>
    <t>3-9</t>
    <phoneticPr fontId="2"/>
  </si>
  <si>
    <t>4-3</t>
    <phoneticPr fontId="2"/>
  </si>
  <si>
    <t>4-4</t>
    <phoneticPr fontId="2"/>
  </si>
  <si>
    <t>4-5</t>
    <phoneticPr fontId="2"/>
  </si>
  <si>
    <t>5-2</t>
    <phoneticPr fontId="2"/>
  </si>
  <si>
    <t>5-3</t>
    <phoneticPr fontId="2"/>
  </si>
  <si>
    <t>5-4</t>
    <phoneticPr fontId="2"/>
  </si>
  <si>
    <t>5-5</t>
    <phoneticPr fontId="2"/>
  </si>
  <si>
    <t>5-6</t>
    <phoneticPr fontId="2"/>
  </si>
  <si>
    <t>5-7</t>
    <phoneticPr fontId="2"/>
  </si>
  <si>
    <t>5-8</t>
    <phoneticPr fontId="2"/>
  </si>
  <si>
    <t>5-9</t>
    <phoneticPr fontId="2"/>
  </si>
  <si>
    <t>5-10</t>
    <phoneticPr fontId="2"/>
  </si>
  <si>
    <t>5-11</t>
    <phoneticPr fontId="2"/>
  </si>
  <si>
    <t>5年 項目計</t>
    <rPh sb="1" eb="2">
      <t>ネン</t>
    </rPh>
    <rPh sb="3" eb="5">
      <t>コウモク</t>
    </rPh>
    <rPh sb="5" eb="6">
      <t>ケイ</t>
    </rPh>
    <phoneticPr fontId="2"/>
  </si>
  <si>
    <t>5年 分類計</t>
    <rPh sb="1" eb="2">
      <t>ネン</t>
    </rPh>
    <rPh sb="3" eb="5">
      <t>ブンルイ</t>
    </rPh>
    <rPh sb="5" eb="6">
      <t>ケイ</t>
    </rPh>
    <phoneticPr fontId="2"/>
  </si>
  <si>
    <t>個人コード</t>
    <rPh sb="0" eb="2">
      <t>コジン</t>
    </rPh>
    <phoneticPr fontId="2"/>
  </si>
  <si>
    <t>申請NDT方法</t>
    <rPh sb="0" eb="2">
      <t>シンセイ</t>
    </rPh>
    <rPh sb="5" eb="7">
      <t>ホウホウ</t>
    </rPh>
    <phoneticPr fontId="2"/>
  </si>
  <si>
    <t>レベル3資格有効期限</t>
    <rPh sb="4" eb="6">
      <t>シカク</t>
    </rPh>
    <rPh sb="6" eb="8">
      <t>ユウコウ</t>
    </rPh>
    <rPh sb="8" eb="10">
      <t>キゲン</t>
    </rPh>
    <phoneticPr fontId="2"/>
  </si>
  <si>
    <t>勤務先名・
所属・役職</t>
    <rPh sb="0" eb="3">
      <t>キンムサキ</t>
    </rPh>
    <rPh sb="3" eb="4">
      <t>メイ</t>
    </rPh>
    <rPh sb="6" eb="8">
      <t>ショゾク</t>
    </rPh>
    <rPh sb="9" eb="11">
      <t>ヤクショク</t>
    </rPh>
    <phoneticPr fontId="2"/>
  </si>
  <si>
    <t>勤務先所在地
TEL</t>
    <rPh sb="0" eb="3">
      <t>キンムサキ</t>
    </rPh>
    <rPh sb="3" eb="6">
      <t>ショザイチ</t>
    </rPh>
    <phoneticPr fontId="2"/>
  </si>
  <si>
    <t>雇用責任者
証明日</t>
    <rPh sb="0" eb="2">
      <t>コヨウ</t>
    </rPh>
    <rPh sb="2" eb="5">
      <t>セキニンシャ</t>
    </rPh>
    <rPh sb="6" eb="8">
      <t>ショウメイ</t>
    </rPh>
    <rPh sb="8" eb="9">
      <t>ビ</t>
    </rPh>
    <phoneticPr fontId="2"/>
  </si>
  <si>
    <t>雇用責任者氏名
押印</t>
    <rPh sb="0" eb="2">
      <t>コヨウ</t>
    </rPh>
    <rPh sb="2" eb="4">
      <t>セキニン</t>
    </rPh>
    <rPh sb="4" eb="5">
      <t>シャ</t>
    </rPh>
    <rPh sb="5" eb="7">
      <t>シメイ</t>
    </rPh>
    <rPh sb="8" eb="10">
      <t>オウイン</t>
    </rPh>
    <phoneticPr fontId="2"/>
  </si>
  <si>
    <t>申請者自筆署名
押印</t>
    <rPh sb="0" eb="3">
      <t>シンセイシャ</t>
    </rPh>
    <rPh sb="3" eb="5">
      <t>ジヒツ</t>
    </rPh>
    <rPh sb="5" eb="7">
      <t>ショメイ</t>
    </rPh>
    <rPh sb="8" eb="10">
      <t>オウイン</t>
    </rPh>
    <phoneticPr fontId="2"/>
  </si>
  <si>
    <t>印</t>
    <rPh sb="0" eb="1">
      <t>イン</t>
    </rPh>
    <phoneticPr fontId="2"/>
  </si>
  <si>
    <t>JIS Z 2305:2013クレジットシステム ポイント集計表＜１＞</t>
    <rPh sb="29" eb="31">
      <t>シュウケイ</t>
    </rPh>
    <rPh sb="31" eb="32">
      <t>ヒョウ</t>
    </rPh>
    <phoneticPr fontId="2"/>
  </si>
  <si>
    <t>氏名</t>
    <rPh sb="0" eb="2">
      <t>シメイ</t>
    </rPh>
    <phoneticPr fontId="2"/>
  </si>
  <si>
    <t>JIS Z 2305:2013クレジットシステム ポイント集計表＜２＞</t>
    <rPh sb="29" eb="31">
      <t>シュウケイ</t>
    </rPh>
    <rPh sb="31" eb="32">
      <t>ヒョウ</t>
    </rPh>
    <phoneticPr fontId="2"/>
  </si>
  <si>
    <t>非破壊  太郎</t>
    <rPh sb="0" eb="3">
      <t>ヒハカイ</t>
    </rPh>
    <rPh sb="5" eb="7">
      <t>タロウ</t>
    </rPh>
    <phoneticPr fontId="2"/>
  </si>
  <si>
    <t>Ｐ１２３４５６７８</t>
    <phoneticPr fontId="2"/>
  </si>
  <si>
    <t>ＵＴ</t>
    <phoneticPr fontId="2"/>
  </si>
  <si>
    <t>JIS Z 2305:2013クレジットシステム ポイント集計表＜３＞</t>
    <rPh sb="29" eb="31">
      <t>シュウケイ</t>
    </rPh>
    <rPh sb="31" eb="32">
      <t>ヒョウ</t>
    </rPh>
    <phoneticPr fontId="2"/>
  </si>
  <si>
    <t>JIS Z 2305:2013クレジットシステム ポイント集計表＜４＞</t>
    <rPh sb="29" eb="31">
      <t>シュウケイ</t>
    </rPh>
    <rPh sb="31" eb="32">
      <t>ヒョウ</t>
    </rPh>
    <phoneticPr fontId="2"/>
  </si>
  <si>
    <t>JIS Z 2305:2013クレジットシステム ポイント集計表＜５＞</t>
    <rPh sb="29" eb="31">
      <t>シュウケイ</t>
    </rPh>
    <rPh sb="31" eb="32">
      <t>ヒョウ</t>
    </rPh>
    <phoneticPr fontId="2"/>
  </si>
  <si>
    <t>年間最大ﾎﾟｲﾝﾄ</t>
    <rPh sb="0" eb="2">
      <t>ネンカン</t>
    </rPh>
    <rPh sb="2" eb="4">
      <t>サイダイ</t>
    </rPh>
    <phoneticPr fontId="2"/>
  </si>
  <si>
    <t>項目別5年間最大ﾎﾟｲﾝﾄ</t>
    <rPh sb="0" eb="2">
      <t>コウモク</t>
    </rPh>
    <rPh sb="2" eb="3">
      <t>ベツ</t>
    </rPh>
    <rPh sb="4" eb="5">
      <t>ネン</t>
    </rPh>
    <rPh sb="5" eb="6">
      <t>カン</t>
    </rPh>
    <rPh sb="6" eb="8">
      <t>サイダイ</t>
    </rPh>
    <phoneticPr fontId="2"/>
  </si>
  <si>
    <t>分類別5年間最大ﾎﾟｲﾝﾄ</t>
    <rPh sb="0" eb="2">
      <t>ブンルイ</t>
    </rPh>
    <rPh sb="2" eb="3">
      <t>ベツ</t>
    </rPh>
    <rPh sb="4" eb="5">
      <t>ネン</t>
    </rPh>
    <rPh sb="5" eb="6">
      <t>カン</t>
    </rPh>
    <rPh sb="6" eb="8">
      <t>サイダイ</t>
    </rPh>
    <phoneticPr fontId="2"/>
  </si>
  <si>
    <t>ﾚﾍﾞﾙ3資格有効期限</t>
    <rPh sb="5" eb="7">
      <t>シカク</t>
    </rPh>
    <rPh sb="7" eb="9">
      <t>ユウコウ</t>
    </rPh>
    <rPh sb="9" eb="11">
      <t>キゲン</t>
    </rPh>
    <phoneticPr fontId="2"/>
  </si>
  <si>
    <t>ﾚﾍﾞﾙ3資格有効期限</t>
    <phoneticPr fontId="2"/>
  </si>
  <si>
    <t>年間最大合計ﾎﾟｲﾝﾄ（25ﾎﾟｲﾝﾄ以内）</t>
    <rPh sb="0" eb="2">
      <t>ネンカン</t>
    </rPh>
    <rPh sb="2" eb="4">
      <t>サイダイ</t>
    </rPh>
    <rPh sb="4" eb="6">
      <t>ゴウケイ</t>
    </rPh>
    <rPh sb="19" eb="21">
      <t>イナイ</t>
    </rPh>
    <phoneticPr fontId="2"/>
  </si>
  <si>
    <t>5年間合計ポイント（70ポイント以上）</t>
    <rPh sb="16" eb="18">
      <t>イジョウ</t>
    </rPh>
    <phoneticPr fontId="2"/>
  </si>
  <si>
    <t>提出日（西暦）</t>
    <rPh sb="0" eb="2">
      <t>テイシュツ</t>
    </rPh>
    <rPh sb="2" eb="3">
      <t>ビ</t>
    </rPh>
    <rPh sb="4" eb="6">
      <t>セイレキ</t>
    </rPh>
    <phoneticPr fontId="2"/>
  </si>
  <si>
    <t>JIS Z 2305：2013 クレジットシステム ポイント取得計画作成用シート</t>
    <rPh sb="30" eb="32">
      <t>シュトク</t>
    </rPh>
    <rPh sb="32" eb="34">
      <t>ケイカク</t>
    </rPh>
    <rPh sb="34" eb="37">
      <t>サクセイヨウ</t>
    </rPh>
    <phoneticPr fontId="2"/>
  </si>
  <si>
    <t>入力が可能なセルは、資格証明書有効期限とポイント記入欄の青色網掛け部分です。それ以外のセルは入力できません。</t>
    <rPh sb="0" eb="2">
      <t>ニュウリョク</t>
    </rPh>
    <rPh sb="3" eb="5">
      <t>カノウ</t>
    </rPh>
    <rPh sb="10" eb="12">
      <t>シカク</t>
    </rPh>
    <rPh sb="12" eb="14">
      <t>ショウメイ</t>
    </rPh>
    <rPh sb="14" eb="15">
      <t>ショ</t>
    </rPh>
    <rPh sb="15" eb="17">
      <t>ユウコウ</t>
    </rPh>
    <rPh sb="17" eb="19">
      <t>キゲン</t>
    </rPh>
    <rPh sb="24" eb="26">
      <t>キニュウ</t>
    </rPh>
    <rPh sb="26" eb="27">
      <t>ラン</t>
    </rPh>
    <rPh sb="28" eb="30">
      <t>アオイロ</t>
    </rPh>
    <rPh sb="30" eb="32">
      <t>アミカ</t>
    </rPh>
    <rPh sb="33" eb="35">
      <t>ブブン</t>
    </rPh>
    <rPh sb="40" eb="42">
      <t>イガイ</t>
    </rPh>
    <rPh sb="46" eb="48">
      <t>ニュウリョク</t>
    </rPh>
    <phoneticPr fontId="2"/>
  </si>
  <si>
    <t>非破壊 太郎</t>
    <rPh sb="0" eb="3">
      <t>ヒハカイ</t>
    </rPh>
    <rPh sb="4" eb="6">
      <t>タロウ</t>
    </rPh>
    <phoneticPr fontId="2"/>
  </si>
  <si>
    <t>Ｐ１２３４５６７８</t>
    <phoneticPr fontId="2"/>
  </si>
  <si>
    <t>ＲＴ</t>
    <phoneticPr fontId="2"/>
  </si>
  <si>
    <t>JIS Z 2305:2013 クレジットシステム ポイント集計表＜5年集計＞</t>
    <rPh sb="30" eb="32">
      <t>シュウケイ</t>
    </rPh>
    <rPh sb="35" eb="36">
      <t>ネン</t>
    </rPh>
    <rPh sb="36" eb="38">
      <t>シュウケイ</t>
    </rPh>
    <phoneticPr fontId="2"/>
  </si>
  <si>
    <t>JIS Z 2305:2013 クレジットシステム5年項目計及び分類計</t>
    <rPh sb="26" eb="27">
      <t>ネン</t>
    </rPh>
    <rPh sb="27" eb="29">
      <t>コウモク</t>
    </rPh>
    <rPh sb="29" eb="30">
      <t>ケイ</t>
    </rPh>
    <rPh sb="30" eb="31">
      <t>オヨ</t>
    </rPh>
    <rPh sb="32" eb="34">
      <t>ブンルイ</t>
    </rPh>
    <rPh sb="34" eb="35">
      <t>ケイ</t>
    </rPh>
    <phoneticPr fontId="2"/>
  </si>
  <si>
    <t>JIS Z 2305:2013 クレジットシステム ポイント集計表＜5年集計＞</t>
    <rPh sb="30" eb="32">
      <t>シュウケイ</t>
    </rPh>
    <rPh sb="32" eb="33">
      <t>ヒョウ</t>
    </rPh>
    <rPh sb="35" eb="36">
      <t>ネン</t>
    </rPh>
    <rPh sb="36" eb="38">
      <t>シュウケイ</t>
    </rPh>
    <phoneticPr fontId="2"/>
  </si>
  <si>
    <t>3≧</t>
    <phoneticPr fontId="2"/>
  </si>
  <si>
    <t>5≧</t>
    <phoneticPr fontId="2"/>
  </si>
  <si>
    <t>6≧</t>
    <phoneticPr fontId="2"/>
  </si>
  <si>
    <t>10≧</t>
    <phoneticPr fontId="2"/>
  </si>
  <si>
    <t>25≧</t>
    <phoneticPr fontId="2"/>
  </si>
  <si>
    <t>8≧</t>
    <phoneticPr fontId="2"/>
  </si>
  <si>
    <t>15≧</t>
    <phoneticPr fontId="2"/>
  </si>
  <si>
    <t>20≧</t>
  </si>
  <si>
    <t>20≧</t>
    <phoneticPr fontId="2"/>
  </si>
  <si>
    <t>30≧</t>
  </si>
  <si>
    <t>30≧</t>
    <phoneticPr fontId="2"/>
  </si>
  <si>
    <t>40≧</t>
    <phoneticPr fontId="2"/>
  </si>
  <si>
    <t>50≧</t>
    <phoneticPr fontId="2"/>
  </si>
  <si>
    <t>70≦</t>
    <phoneticPr fontId="2"/>
  </si>
  <si>
    <t>ポイント制限については青字を見るか、クレジットシステム一覧表をご覧ください。</t>
    <rPh sb="11" eb="12">
      <t>アオ</t>
    </rPh>
    <rPh sb="12" eb="13">
      <t>ジ</t>
    </rPh>
    <rPh sb="14" eb="15">
      <t>ミ</t>
    </rPh>
    <phoneticPr fontId="2"/>
  </si>
  <si>
    <t xml:space="preserve">      ★現在保有しているレベル３資格証明書の有効期限を入力してください（例：2020/9/30）⇒⇒</t>
    <rPh sb="7" eb="9">
      <t>ゲンザイ</t>
    </rPh>
    <rPh sb="9" eb="11">
      <t>ホユウ</t>
    </rPh>
    <rPh sb="19" eb="21">
      <t>シカク</t>
    </rPh>
    <rPh sb="21" eb="23">
      <t>ショウメイ</t>
    </rPh>
    <rPh sb="23" eb="24">
      <t>ショ</t>
    </rPh>
    <rPh sb="25" eb="27">
      <t>ユウコウ</t>
    </rPh>
    <rPh sb="27" eb="29">
      <t>キゲン</t>
    </rPh>
    <rPh sb="30" eb="32">
      <t>ニュウリョク</t>
    </rPh>
    <rPh sb="39" eb="40">
      <t>レイ</t>
    </rPh>
    <phoneticPr fontId="2"/>
  </si>
  <si>
    <r>
      <t>入力したポイントが最大ポイントや最小ポイント（</t>
    </r>
    <r>
      <rPr>
        <b/>
        <sz val="10"/>
        <color rgb="FF0000FF"/>
        <rFont val="ＭＳ ゴシック"/>
        <family val="3"/>
        <charset val="128"/>
      </rPr>
      <t>青字</t>
    </r>
    <r>
      <rPr>
        <sz val="10"/>
        <color theme="1"/>
        <rFont val="ＭＳ ゴシック"/>
        <family val="3"/>
        <charset val="128"/>
      </rPr>
      <t>）を満足していない場合、黄色網掛け枠内に「</t>
    </r>
    <r>
      <rPr>
        <b/>
        <sz val="10"/>
        <color rgb="FFFF0000"/>
        <rFont val="ＭＳ ゴシック"/>
        <family val="3"/>
        <charset val="128"/>
      </rPr>
      <t>×</t>
    </r>
    <r>
      <rPr>
        <sz val="10"/>
        <color theme="1"/>
        <rFont val="ＭＳ ゴシック"/>
        <family val="3"/>
        <charset val="128"/>
      </rPr>
      <t>」が表示されます。</t>
    </r>
    <rPh sb="0" eb="2">
      <t>ニュウリョク</t>
    </rPh>
    <rPh sb="9" eb="11">
      <t>サイダイ</t>
    </rPh>
    <rPh sb="16" eb="18">
      <t>サイショウ</t>
    </rPh>
    <rPh sb="23" eb="25">
      <t>アオジ</t>
    </rPh>
    <rPh sb="27" eb="29">
      <t>マンゾク</t>
    </rPh>
    <rPh sb="34" eb="36">
      <t>バアイ</t>
    </rPh>
    <rPh sb="37" eb="39">
      <t>キイロ</t>
    </rPh>
    <rPh sb="39" eb="41">
      <t>アミカ</t>
    </rPh>
    <rPh sb="42" eb="44">
      <t>ワクナイ</t>
    </rPh>
    <rPh sb="49" eb="51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</si>
</sst>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年度&quot;"/>
  </numFmts>
  <fonts count="19" x14ac:knownFonts="1">
    <font>
      <sz val="11"/>
      <color theme="1"/>
      <name val="ＭＳ Ｐゴシック"/>
      <family val="2"/>
      <scheme val="minor"/>
    </font>
    <font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FF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7" fillId="0" borderId="0" xfId="0" applyFont="1" applyProtection="1"/>
    <xf numFmtId="0" fontId="6" fillId="0" borderId="0" xfId="0" applyFo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wrapText="1"/>
    </xf>
    <xf numFmtId="0" fontId="9" fillId="0" borderId="0" xfId="0" applyFont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0" fillId="0" borderId="1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8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30" xfId="0" applyFont="1" applyBorder="1" applyAlignment="1" applyProtection="1">
      <alignment vertical="center" wrapText="1"/>
    </xf>
    <xf numFmtId="0" fontId="8" fillId="4" borderId="31" xfId="0" applyFont="1" applyFill="1" applyBorder="1" applyAlignment="1" applyProtection="1">
      <alignment horizontal="center" vertical="center"/>
    </xf>
    <xf numFmtId="0" fontId="8" fillId="4" borderId="32" xfId="0" applyFont="1" applyFill="1" applyBorder="1" applyAlignment="1" applyProtection="1">
      <alignment horizontal="center" vertical="center"/>
    </xf>
    <xf numFmtId="0" fontId="8" fillId="4" borderId="33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14" fontId="1" fillId="0" borderId="0" xfId="0" applyNumberFormat="1" applyFont="1" applyBorder="1" applyAlignment="1">
      <alignment vertical="center"/>
    </xf>
    <xf numFmtId="14" fontId="1" fillId="0" borderId="37" xfId="0" applyNumberFormat="1" applyFont="1" applyBorder="1" applyAlignment="1">
      <alignment horizontal="center" vertical="center"/>
    </xf>
    <xf numFmtId="14" fontId="1" fillId="0" borderId="37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4" xfId="0" applyFont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1" fillId="0" borderId="37" xfId="0" applyNumberFormat="1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14" fontId="11" fillId="0" borderId="37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7" xfId="0" applyFont="1" applyBorder="1" applyAlignment="1">
      <alignment horizontal="right" vertical="center"/>
    </xf>
    <xf numFmtId="0" fontId="1" fillId="0" borderId="47" xfId="0" applyFont="1" applyBorder="1"/>
    <xf numFmtId="14" fontId="1" fillId="0" borderId="0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4" fontId="1" fillId="0" borderId="32" xfId="0" applyNumberFormat="1" applyFont="1" applyBorder="1" applyAlignment="1">
      <alignment horizontal="center" vertical="center" wrapText="1"/>
    </xf>
    <xf numFmtId="14" fontId="1" fillId="0" borderId="32" xfId="0" applyNumberFormat="1" applyFont="1" applyBorder="1" applyAlignment="1">
      <alignment horizontal="center" vertical="center"/>
    </xf>
    <xf numFmtId="0" fontId="1" fillId="0" borderId="7" xfId="0" applyFont="1" applyBorder="1"/>
    <xf numFmtId="0" fontId="1" fillId="0" borderId="13" xfId="0" applyFont="1" applyBorder="1"/>
    <xf numFmtId="176" fontId="11" fillId="0" borderId="0" xfId="0" applyNumberFormat="1" applyFont="1" applyBorder="1" applyAlignment="1">
      <alignment vertical="center"/>
    </xf>
    <xf numFmtId="14" fontId="1" fillId="0" borderId="5" xfId="0" applyNumberFormat="1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176" fontId="15" fillId="0" borderId="51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176" fontId="14" fillId="0" borderId="0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horizontal="center" vertical="center"/>
    </xf>
    <xf numFmtId="176" fontId="14" fillId="0" borderId="47" xfId="0" applyNumberFormat="1" applyFont="1" applyBorder="1" applyAlignment="1">
      <alignment vertical="center"/>
    </xf>
    <xf numFmtId="14" fontId="1" fillId="0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176" fontId="11" fillId="0" borderId="37" xfId="0" applyNumberFormat="1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14" fontId="11" fillId="0" borderId="37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right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4" fillId="2" borderId="13" xfId="0" applyFont="1" applyFill="1" applyBorder="1" applyAlignment="1" applyProtection="1">
      <alignment horizontal="right"/>
      <protection locked="0"/>
    </xf>
    <xf numFmtId="49" fontId="1" fillId="2" borderId="45" xfId="0" applyNumberFormat="1" applyFont="1" applyFill="1" applyBorder="1" applyProtection="1">
      <protection locked="0"/>
    </xf>
    <xf numFmtId="0" fontId="1" fillId="2" borderId="41" xfId="0" applyFont="1" applyFill="1" applyBorder="1" applyProtection="1">
      <protection locked="0"/>
    </xf>
    <xf numFmtId="49" fontId="1" fillId="2" borderId="42" xfId="0" applyNumberFormat="1" applyFont="1" applyFill="1" applyBorder="1" applyProtection="1">
      <protection locked="0"/>
    </xf>
    <xf numFmtId="0" fontId="1" fillId="2" borderId="42" xfId="0" applyFont="1" applyFill="1" applyBorder="1" applyProtection="1">
      <protection locked="0"/>
    </xf>
    <xf numFmtId="49" fontId="1" fillId="2" borderId="43" xfId="0" applyNumberFormat="1" applyFont="1" applyFill="1" applyBorder="1" applyProtection="1">
      <protection locked="0"/>
    </xf>
    <xf numFmtId="0" fontId="1" fillId="2" borderId="43" xfId="0" applyFont="1" applyFill="1" applyBorder="1" applyProtection="1">
      <protection locked="0"/>
    </xf>
    <xf numFmtId="49" fontId="1" fillId="2" borderId="41" xfId="0" applyNumberFormat="1" applyFont="1" applyFill="1" applyBorder="1" applyProtection="1">
      <protection locked="0"/>
    </xf>
    <xf numFmtId="14" fontId="1" fillId="2" borderId="5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4" fontId="14" fillId="0" borderId="5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0" borderId="40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3" borderId="18" xfId="0" applyFont="1" applyFill="1" applyBorder="1" applyAlignment="1" applyProtection="1">
      <alignment vertical="center"/>
      <protection locked="0"/>
    </xf>
    <xf numFmtId="0" fontId="8" fillId="4" borderId="20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8" fillId="4" borderId="22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vertical="center"/>
      <protection locked="0"/>
    </xf>
    <xf numFmtId="0" fontId="8" fillId="4" borderId="27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vertical="center"/>
    </xf>
    <xf numFmtId="0" fontId="8" fillId="4" borderId="37" xfId="0" applyFont="1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6" fillId="0" borderId="39" xfId="0" applyFont="1" applyBorder="1" applyProtection="1"/>
    <xf numFmtId="0" fontId="8" fillId="4" borderId="11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36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3" xfId="0" applyFont="1" applyFill="1" applyBorder="1" applyAlignment="1" applyProtection="1">
      <alignment horizontal="center" vertical="center"/>
    </xf>
    <xf numFmtId="0" fontId="17" fillId="0" borderId="28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17" fillId="0" borderId="53" xfId="0" applyFont="1" applyFill="1" applyBorder="1" applyAlignment="1" applyProtection="1">
      <alignment horizontal="center" vertical="center"/>
    </xf>
    <xf numFmtId="0" fontId="8" fillId="4" borderId="20" xfId="0" applyFont="1" applyFill="1" applyBorder="1" applyAlignment="1" applyProtection="1">
      <alignment horizontal="center" vertical="center"/>
    </xf>
    <xf numFmtId="0" fontId="8" fillId="4" borderId="22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176" fontId="9" fillId="0" borderId="25" xfId="0" applyNumberFormat="1" applyFont="1" applyFill="1" applyBorder="1" applyAlignment="1" applyProtection="1">
      <alignment horizontal="center" vertical="center"/>
    </xf>
    <xf numFmtId="176" fontId="9" fillId="0" borderId="33" xfId="0" applyNumberFormat="1" applyFont="1" applyFill="1" applyBorder="1" applyAlignment="1" applyProtection="1">
      <alignment horizontal="center" vertical="center"/>
    </xf>
    <xf numFmtId="176" fontId="9" fillId="0" borderId="26" xfId="0" applyNumberFormat="1" applyFont="1" applyFill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14" fontId="5" fillId="3" borderId="10" xfId="0" applyNumberFormat="1" applyFont="1" applyFill="1" applyBorder="1" applyAlignment="1" applyProtection="1">
      <alignment horizontal="center"/>
      <protection locked="0"/>
    </xf>
    <xf numFmtId="0" fontId="5" fillId="3" borderId="39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3" xfId="0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2" fillId="4" borderId="38" xfId="0" applyFont="1" applyFill="1" applyBorder="1" applyAlignment="1">
      <alignment horizontal="right" vertical="center"/>
    </xf>
    <xf numFmtId="0" fontId="1" fillId="0" borderId="46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 shrinkToFit="1"/>
    </xf>
    <xf numFmtId="14" fontId="14" fillId="0" borderId="9" xfId="0" applyNumberFormat="1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14" fontId="1" fillId="0" borderId="4" xfId="0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176" fontId="15" fillId="0" borderId="48" xfId="0" applyNumberFormat="1" applyFont="1" applyBorder="1" applyAlignment="1">
      <alignment horizontal="center" vertical="center"/>
    </xf>
    <xf numFmtId="176" fontId="15" fillId="0" borderId="49" xfId="0" applyNumberFormat="1" applyFont="1" applyBorder="1" applyAlignment="1">
      <alignment horizontal="center" vertical="center"/>
    </xf>
    <xf numFmtId="176" fontId="15" fillId="0" borderId="50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14" fontId="15" fillId="0" borderId="0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 shrinkToFit="1"/>
    </xf>
    <xf numFmtId="14" fontId="1" fillId="0" borderId="9" xfId="0" applyNumberFormat="1" applyFont="1" applyBorder="1" applyAlignment="1">
      <alignment horizontal="center" vertical="center" shrinkToFit="1"/>
    </xf>
    <xf numFmtId="14" fontId="1" fillId="0" borderId="8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85724</xdr:colOff>
      <xdr:row>24</xdr:row>
      <xdr:rowOff>66675</xdr:rowOff>
    </xdr:from>
    <xdr:to>
      <xdr:col>19</xdr:col>
      <xdr:colOff>380999</xdr:colOff>
      <xdr:row>28</xdr:row>
      <xdr:rowOff>152400</xdr:rowOff>
    </xdr:to>
    <xdr:sp macro="" textlink="">
      <xdr:nvSpPr>
        <xdr:cNvPr id="3" name="角丸四角形 2"/>
        <xdr:cNvSpPr/>
      </xdr:nvSpPr>
      <xdr:spPr>
        <a:xfrm>
          <a:off x="2895599" y="5867400"/>
          <a:ext cx="5076825" cy="8001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②青色網掛けのセルに取得予定ポイントを入力します。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③黄色網掛けのセルに「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  <a:r>
            <a:rPr kumimoji="1" lang="ja-JP" altLang="en-US" sz="1100">
              <a:solidFill>
                <a:srgbClr val="FF0000"/>
              </a:solidFill>
            </a:rPr>
            <a:t>」が表示された場合、条件を満足していませんので、「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  <a:r>
            <a:rPr kumimoji="1" lang="ja-JP" altLang="en-US" sz="1100">
              <a:solidFill>
                <a:srgbClr val="FF0000"/>
              </a:solidFill>
            </a:rPr>
            <a:t>」が消えるようにポイントを変更します</a:t>
          </a: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190500</xdr:colOff>
      <xdr:row>0</xdr:row>
      <xdr:rowOff>38099</xdr:rowOff>
    </xdr:from>
    <xdr:to>
      <xdr:col>24</xdr:col>
      <xdr:colOff>0</xdr:colOff>
      <xdr:row>7</xdr:row>
      <xdr:rowOff>114300</xdr:rowOff>
    </xdr:to>
    <xdr:sp macro="" textlink="">
      <xdr:nvSpPr>
        <xdr:cNvPr id="23" name="角丸四角形 22"/>
        <xdr:cNvSpPr/>
      </xdr:nvSpPr>
      <xdr:spPr>
        <a:xfrm>
          <a:off x="7743825" y="38099"/>
          <a:ext cx="2200275" cy="12382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①認証資格の有効期限を入力します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。入力すると活動年度が自動的に表示されます。クレジットシステム申請日までの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年間の活動年度が対象となります。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9525</xdr:colOff>
      <xdr:row>3</xdr:row>
      <xdr:rowOff>133350</xdr:rowOff>
    </xdr:from>
    <xdr:to>
      <xdr:col>17</xdr:col>
      <xdr:colOff>190500</xdr:colOff>
      <xdr:row>5</xdr:row>
      <xdr:rowOff>152400</xdr:rowOff>
    </xdr:to>
    <xdr:cxnSp macro="">
      <xdr:nvCxnSpPr>
        <xdr:cNvPr id="25" name="直線矢印コネクタ 24"/>
        <xdr:cNvCxnSpPr>
          <a:stCxn id="23" idx="1"/>
        </xdr:cNvCxnSpPr>
      </xdr:nvCxnSpPr>
      <xdr:spPr>
        <a:xfrm flipH="1">
          <a:off x="7134225" y="657225"/>
          <a:ext cx="609600" cy="323850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1110343</xdr:colOff>
      <xdr:row>7</xdr:row>
      <xdr:rowOff>87086</xdr:rowOff>
    </xdr:from>
    <xdr:to>
      <xdr:col>5</xdr:col>
      <xdr:colOff>24493</xdr:colOff>
      <xdr:row>15</xdr:row>
      <xdr:rowOff>104775</xdr:rowOff>
    </xdr:to>
    <xdr:sp macro="" textlink="">
      <xdr:nvSpPr>
        <xdr:cNvPr id="2" name="角丸四角形吹き出し 1"/>
        <xdr:cNvSpPr/>
      </xdr:nvSpPr>
      <xdr:spPr>
        <a:xfrm>
          <a:off x="1872343" y="1277711"/>
          <a:ext cx="3048000" cy="1160689"/>
        </a:xfrm>
        <a:prstGeom prst="wedgeRoundRectCallout">
          <a:avLst>
            <a:gd name="adj1" fmla="val 53404"/>
            <a:gd name="adj2" fmla="val -103396"/>
            <a:gd name="adj3" fmla="val 16667"/>
          </a:avLst>
        </a:prstGeom>
        <a:solidFill>
          <a:schemeClr val="bg1">
            <a:alpha val="7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①レベル</a:t>
          </a:r>
          <a:r>
            <a:rPr kumimoji="1" lang="en-US" altLang="ja-JP" sz="1100" b="1">
              <a:solidFill>
                <a:srgbClr val="FF0000"/>
              </a:solidFill>
            </a:rPr>
            <a:t>3</a:t>
          </a:r>
          <a:r>
            <a:rPr kumimoji="1" lang="ja-JP" altLang="en-US" sz="1100" b="1">
              <a:solidFill>
                <a:srgbClr val="FF0000"/>
              </a:solidFill>
            </a:rPr>
            <a:t>資格証明書の有効期限を入力します。入力すると活動年度が自動的に表示されます。クレジットシステム申請日までの</a:t>
          </a:r>
          <a:r>
            <a:rPr kumimoji="1" lang="en-US" altLang="ja-JP" sz="1100" b="1">
              <a:solidFill>
                <a:srgbClr val="FF0000"/>
              </a:solidFill>
            </a:rPr>
            <a:t>5</a:t>
          </a:r>
          <a:r>
            <a:rPr kumimoji="1" lang="ja-JP" altLang="en-US" sz="1100" b="1">
              <a:solidFill>
                <a:srgbClr val="FF0000"/>
              </a:solidFill>
            </a:rPr>
            <a:t>年間の活動年度が対象となります。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各項目の年間最大ﾎﾟｲﾝﾄ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書類番号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ﾎﾟｲﾝﾄ数</a:t>
          </a:r>
          <a:r>
            <a:rPr lang="ja-JP" altLang="en-US" b="1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各項目の年間最大ﾎﾟｲﾝﾄ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書類番号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ﾎﾟｲﾝﾄ数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各項目の年間最大ﾎﾟｲﾝﾄ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書類番号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ﾎﾟｲﾝﾄ数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各項目の年間最大ﾎﾟｲﾝﾄ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書類番号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ﾎﾟｲﾝﾄ数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各項目の年間最大ﾎﾟｲﾝﾄ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書類番号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ﾎﾟｲﾝﾄ数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年間の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最大ポイント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５年間の項目計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各分類の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年間の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最大ポイント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５年間の分類計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協会の会員，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及びそれに関連する科学及び技術を対象としたセミナ，シンポジウム，会議及び／又はコースに出席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協会の会員，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及びそれに関連する科学及び技術を対象としたセミナ，シンポジウム，会議及び／又はコースに出席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協会の会員，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及びそれに関連する科学及び技術を対象としたセミナ，シンポジウム，会議及び／又はコースに出席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協会の会員，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及びそれに関連する科学及び技術を対象としたセミナ，シンポジウム，会議及び／又はコースに出席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協会の会員，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及びそれに関連する科学及び技術を対象としたセミナ，シンポジウム，会議及び／又はコースに出席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国際及び国内の標準化委員会への出席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国際及び国内の標準化委員会への出席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国際及び国内の標準化委員会への出席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国際及び国内の標準化委員会への出席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国際及び国内の標準化委員会への出席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標準化委員会の主催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標準化委員会の主催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標準化委員会の主催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標準化委員会の主催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標準化委員会の主催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関連のワーキンググループ会合への出席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関連のワーキンググループ会合への出席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関連のワーキンググループ会合への出席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関連のワーキンググループ会合への出席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関連のワーキンググループ会合への出席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関連の技術的若しくは科学的貢献又は出版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関連の技術的若しくは科学的貢献又は出版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関連の技術的若しくは科学的貢献又は出版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関連の技術的若しくは科学的貢献又は出版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関連の技術的若しくは科学的貢献又は出版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発刊された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関連研究業務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発刊された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関連研究業務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発刊された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関連研究業務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発刊された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関連研究業務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発刊された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関連研究業務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技術指導員（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時間当たり）及び／又は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試験員（試験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回当たり）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技術指導員（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時間当たり）及び／又は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試験員（試験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回当たり）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技術指導員（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時間当たり）及び／又は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試験員（試験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回当たり）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技術指導員（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時間当たり）及び／又は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試験員（試験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回当たり）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技術指導員（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時間当たり）及び／又は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試験員（試験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回当たり）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設備，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訓練センター若しくは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試験設備における活動又は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エンジニアリングのための活動（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JIS Z 2305:2013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附属書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参照）（各通年）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設備，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訓練センター若しくは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試験設備における活動又は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エンジニアリングのための活動（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JIS Z 2305:2013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附属書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参照）（各通年）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設備，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訓練センター若しくは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試験設備における活動又は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エンジニアリングのための活動（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JIS Z 2305:2013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附属書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参照）（各通年）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設備，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訓練センター若しくは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試験設備における活動又は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エンジニアリングのための活動（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JIS Z 2305:2013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附属書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参照）（各通年）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設備，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訓練センター若しくは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試験設備における活動又は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エンジニアリングのための活動（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JIS Z 2305:2013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附属書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参照）（各通年）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顧客に関連した苦情処理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顧客に関連した苦情処理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顧客に関連した苦情処理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顧客に関連した苦情処理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顧客に関連した苦情処理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の適用に関する開発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の適用に関する開発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の適用に関する開発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の適用に関する開発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の適用に関する開発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年間最大合計ﾎﾟｲﾝﾄ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ポイント以内）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年間最大合計ﾎﾟｲﾝﾄ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ポイント以内）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年間最大合計ﾎﾟｲﾝﾄ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ポイント以内）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年間最大合計ﾎﾟｲﾝﾄ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ポイント以内）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年間最大合計ﾎﾟｲﾝﾄ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ポイ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ント以内）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年間合計ポイント</a:t>
          </a:r>
          <a:b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ポイント以上）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>
              <a:solidFill>
                <a:srgbClr val="FF0000"/>
              </a:solidFill>
            </a:rPr>
            <a:t> 入力すると自動的に活動年度が表示されます。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1266825</xdr:colOff>
      <xdr:row>27</xdr:row>
      <xdr:rowOff>123825</xdr:rowOff>
    </xdr:from>
    <xdr:to>
      <xdr:col>5</xdr:col>
      <xdr:colOff>276225</xdr:colOff>
      <xdr:row>33</xdr:row>
      <xdr:rowOff>9525</xdr:rowOff>
    </xdr:to>
    <xdr:sp macro="" textlink="">
      <xdr:nvSpPr>
        <xdr:cNvPr id="3" name="角丸四角形吹き出し 2"/>
        <xdr:cNvSpPr/>
      </xdr:nvSpPr>
      <xdr:spPr>
        <a:xfrm>
          <a:off x="2028825" y="4171950"/>
          <a:ext cx="3143250" cy="742950"/>
        </a:xfrm>
        <a:prstGeom prst="wedgeRoundRectCallout">
          <a:avLst>
            <a:gd name="adj1" fmla="val 37296"/>
            <a:gd name="adj2" fmla="val -96631"/>
            <a:gd name="adj3" fmla="val 16667"/>
          </a:avLst>
        </a:prstGeom>
        <a:solidFill>
          <a:schemeClr val="bg1">
            <a:alpha val="7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②書類番号とポイント数を入力します。項目計は自動的に計算され表示されます。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各項目の年間最大ﾎﾟｲﾝﾄ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書類番号</a:t>
          </a:r>
          <a:r>
            <a:rPr lang="ja-JP" altLang="en-US" b="1"/>
            <a:t> </a:t>
          </a:r>
          <a:r>
            <a:rPr lang="ja-JP" alt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ﾎﾟｲﾝﾄ数</a:t>
          </a:r>
          <a:r>
            <a:rPr lang="ja-JP" altLang="en-US" b="1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各項目の年間最大ﾎﾟｲﾝﾄ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書類番号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ﾎﾟｲﾝﾄ数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各項目の年間最大ﾎﾟｲﾝﾄ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書類番号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ﾎﾟｲﾝﾄ数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各項目の年間最大ﾎﾟｲﾝﾄ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書類番号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ﾎﾟｲﾝﾄ数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各項目の年間最大ﾎﾟｲﾝﾄ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書類番号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ﾎﾟｲﾝﾄ数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分類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各項目の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年間の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最大ポイント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５年間の項目計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各分類の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年間の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最大ポイント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５年間の分類計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協会の会員，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及びそれに関連する科学及び技術を対象としたセミナ，シンポジウム，会議及び／又はコースに出席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協会の会員，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及びそれに関連する科学及び技術を対象としたセミナ，シンポジウム，会議及び／又はコースに出席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協会の会員，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及びそれに関連する科学及び技術を対象としたセミナ，シンポジウム，会議及び／又はコースに出席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協会の会員，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及びそれに関連する科学及び技術を対象としたセミナ，シンポジウム，会議及び／又はコースに出席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協会の会員，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及びそれに関連する科学及び技術を対象としたセミナ，シンポジウム，会議及び／又はコースに出席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会議・委員会等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国際及び国内の標準化委員会への出席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国際及び国内の標準化委員会への出席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国際及び国内の標準化委員会への出席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国際及び国内の標準化委員会への出席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国際及び国内の標準化委員会への出席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標準化委員会の主催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標準化委員会の主催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標準化委員会の主催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標準化委員会の主催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標準化委員会の主催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2.1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以外の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委員会の主催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関連のワーキンググループ会合への出席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関連のワーキンググループ会合への出席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関連のワーキンググループ会合への出席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関連のワーキンググループ会合への出席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関連のワーキンググループ会合への出席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関連のワーキンググループの主催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関連の技術的若しくは科学的貢献又は出版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関連の技術的若しくは科学的貢献又は出版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関連の技術的若しくは科学的貢献又は出版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関連の技術的若しくは科学的貢献又は出版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関連の技術的若しくは科学的貢献又は出版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発刊された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関連研究業務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発刊された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関連研究業務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発刊された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関連研究業務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発刊された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関連研究業務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発刊された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関連研究業務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研究活動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技術指導員（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時間当たり）及び／又は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試験員（試験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回当たり）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技術指導員（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時間当たり）及び／又は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試験員（試験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回当たり）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技術指導員（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時間当たり）及び／又は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試験員（試験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回当たり）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技術指導員（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時間当たり）及び／又は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試験員（試験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回当たり）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技術指導員（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時間当たり）及び／又は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試験員（試験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回当たり）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指導員・試験員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設備，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訓練センター若しくは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試験設備における活動又は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エンジニアリングのための活動（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JIS Z 2305:2013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附属書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参照）（各通年）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設備，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訓練センター若しくは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試験設備における活動又は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エンジニアリングのための活動（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JIS Z 2305:2013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附属書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参照）（各通年）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設備，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訓練センター若しくは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試験設備における活動又は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エンジニアリングのための活動（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JIS Z 2305:2013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附属書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参照）（各通年）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設備，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訓練センター若しくは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試験設備における活動又は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エンジニアリングのための活動（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JIS Z 2305:2013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附属書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参照）（各通年）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設備，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訓練センター若しくは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試験設備における活動又は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エンジニアリングのための活動（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JIS Z 2305:2013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附属書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参照）（各通年）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専門的な活動（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業務全般）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7.1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顧客に関連した苦情処理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顧客に関連した苦情処理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顧客に関連した苦情処理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顧客に関連した苦情処理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顧客に関連した苦情処理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7.2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の適用に関する開発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の適用に関する開発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の適用に関する開発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の適用に関する開発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NDT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の適用に関する開発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7.3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年間最大合計ﾎﾟｲﾝﾄ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ポイント以内）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年間最大合計ﾎﾟｲﾝﾄ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ポイント以内）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年間最大合計ﾎﾟｲﾝﾄ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ポイント以内）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年間最大合計ﾎﾟｲﾝﾄ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ポイント以内）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年間最大合計ﾎﾟｲﾝﾄ</a:t>
          </a:r>
          <a:b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ポイ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ント以内）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年間合計ポイント</a:t>
          </a:r>
          <a:b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ポイント以上）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>
              <a:solidFill>
                <a:srgbClr val="FF0000"/>
              </a:solidFill>
            </a:rPr>
            <a:t> 入力すると自動的に活動年度が表示されます。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34018</xdr:colOff>
      <xdr:row>0</xdr:row>
      <xdr:rowOff>133350</xdr:rowOff>
    </xdr:from>
    <xdr:to>
      <xdr:col>5</xdr:col>
      <xdr:colOff>66675</xdr:colOff>
      <xdr:row>7</xdr:row>
      <xdr:rowOff>87086</xdr:rowOff>
    </xdr:to>
    <xdr:cxnSp macro="">
      <xdr:nvCxnSpPr>
        <xdr:cNvPr id="5" name="直線矢印コネクタ 4"/>
        <xdr:cNvCxnSpPr>
          <a:stCxn id="2" idx="0"/>
        </xdr:cNvCxnSpPr>
      </xdr:nvCxnSpPr>
      <xdr:spPr>
        <a:xfrm flipV="1">
          <a:off x="3396343" y="133350"/>
          <a:ext cx="1566182" cy="1144361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35</xdr:row>
      <xdr:rowOff>0</xdr:rowOff>
    </xdr:from>
    <xdr:to>
      <xdr:col>3</xdr:col>
      <xdr:colOff>571500</xdr:colOff>
      <xdr:row>42</xdr:row>
      <xdr:rowOff>19051</xdr:rowOff>
    </xdr:to>
    <xdr:sp macro="" textlink="">
      <xdr:nvSpPr>
        <xdr:cNvPr id="6" name="角丸四角形吹き出し 5"/>
        <xdr:cNvSpPr/>
      </xdr:nvSpPr>
      <xdr:spPr>
        <a:xfrm>
          <a:off x="809625" y="5191125"/>
          <a:ext cx="3124200" cy="1019176"/>
        </a:xfrm>
        <a:prstGeom prst="wedgeRoundRectCallout">
          <a:avLst>
            <a:gd name="adj1" fmla="val 111740"/>
            <a:gd name="adj2" fmla="val 120318"/>
            <a:gd name="adj3" fmla="val 16667"/>
          </a:avLst>
        </a:prstGeom>
        <a:solidFill>
          <a:schemeClr val="bg1">
            <a:alpha val="7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③項目計が「各項目の年間最大ポイント」をオーバーすると黄色網掛けのセルに「✓」が表示されます。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「✓」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が消えるようにポイントを変更します。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695325</xdr:colOff>
      <xdr:row>52</xdr:row>
      <xdr:rowOff>133350</xdr:rowOff>
    </xdr:from>
    <xdr:to>
      <xdr:col>4</xdr:col>
      <xdr:colOff>447675</xdr:colOff>
      <xdr:row>61</xdr:row>
      <xdr:rowOff>0</xdr:rowOff>
    </xdr:to>
    <xdr:sp macro="" textlink="">
      <xdr:nvSpPr>
        <xdr:cNvPr id="7" name="角丸四角形吹き出し 6"/>
        <xdr:cNvSpPr/>
      </xdr:nvSpPr>
      <xdr:spPr>
        <a:xfrm>
          <a:off x="1457325" y="7753350"/>
          <a:ext cx="3124200" cy="1152525"/>
        </a:xfrm>
        <a:prstGeom prst="wedgeRoundRectCallout">
          <a:avLst>
            <a:gd name="adj1" fmla="val 91712"/>
            <a:gd name="adj2" fmla="val 100803"/>
            <a:gd name="adj3" fmla="val 16667"/>
          </a:avLst>
        </a:prstGeom>
        <a:solidFill>
          <a:schemeClr val="bg1">
            <a:alpha val="7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④年間の合計ポイントが「年間最大合計ポイント」をオーバーすると黄色網掛けのセルに「✓」が表示されます。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「✓」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が消えるようにポイントを変更します。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771525</xdr:colOff>
      <xdr:row>51</xdr:row>
      <xdr:rowOff>85725</xdr:rowOff>
    </xdr:from>
    <xdr:to>
      <xdr:col>13</xdr:col>
      <xdr:colOff>523875</xdr:colOff>
      <xdr:row>59</xdr:row>
      <xdr:rowOff>104776</xdr:rowOff>
    </xdr:to>
    <xdr:sp macro="" textlink="">
      <xdr:nvSpPr>
        <xdr:cNvPr id="8" name="角丸四角形吹き出し 7"/>
        <xdr:cNvSpPr/>
      </xdr:nvSpPr>
      <xdr:spPr>
        <a:xfrm>
          <a:off x="7743825" y="7562850"/>
          <a:ext cx="3124200" cy="1162051"/>
        </a:xfrm>
        <a:prstGeom prst="wedgeRoundRectCallout">
          <a:avLst>
            <a:gd name="adj1" fmla="val 88359"/>
            <a:gd name="adj2" fmla="val 116282"/>
            <a:gd name="adj3" fmla="val 16667"/>
          </a:avLst>
        </a:prstGeom>
        <a:solidFill>
          <a:schemeClr val="bg1">
            <a:alpha val="7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④年間の合計ポイントが「年間最大合計ポイント」をオーバーすると黄色網掛けのセルに「✓」が表示されます。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「✓」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が消えるようにポイントを変更します。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38</xdr:col>
      <xdr:colOff>857250</xdr:colOff>
      <xdr:row>50</xdr:row>
      <xdr:rowOff>95250</xdr:rowOff>
    </xdr:from>
    <xdr:to>
      <xdr:col>40</xdr:col>
      <xdr:colOff>609600</xdr:colOff>
      <xdr:row>58</xdr:row>
      <xdr:rowOff>38101</xdr:rowOff>
    </xdr:to>
    <xdr:sp macro="" textlink="">
      <xdr:nvSpPr>
        <xdr:cNvPr id="9" name="角丸四角形吹き出し 8"/>
        <xdr:cNvSpPr/>
      </xdr:nvSpPr>
      <xdr:spPr>
        <a:xfrm>
          <a:off x="26489025" y="7429500"/>
          <a:ext cx="3124200" cy="1085851"/>
        </a:xfrm>
        <a:prstGeom prst="wedgeRoundRectCallout">
          <a:avLst>
            <a:gd name="adj1" fmla="val 86835"/>
            <a:gd name="adj2" fmla="val 140987"/>
            <a:gd name="adj3" fmla="val 16667"/>
          </a:avLst>
        </a:prstGeom>
        <a:solidFill>
          <a:schemeClr val="bg1">
            <a:alpha val="7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④年間の合計ポイントが「年間最大合計ポイント」をオーバーすると黄色網掛けのセルに「✓」が表示されます。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「✓」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が消えるようにポイントを変更します。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50</xdr:col>
      <xdr:colOff>369094</xdr:colOff>
      <xdr:row>5</xdr:row>
      <xdr:rowOff>76200</xdr:rowOff>
    </xdr:from>
    <xdr:to>
      <xdr:col>53</xdr:col>
      <xdr:colOff>152401</xdr:colOff>
      <xdr:row>16</xdr:row>
      <xdr:rowOff>66675</xdr:rowOff>
    </xdr:to>
    <xdr:sp macro="" textlink="">
      <xdr:nvSpPr>
        <xdr:cNvPr id="10" name="角丸四角形吹き出し 9"/>
        <xdr:cNvSpPr/>
      </xdr:nvSpPr>
      <xdr:spPr>
        <a:xfrm>
          <a:off x="34623375" y="850106"/>
          <a:ext cx="2616995" cy="1562100"/>
        </a:xfrm>
        <a:prstGeom prst="wedgeRoundRectCallout">
          <a:avLst>
            <a:gd name="adj1" fmla="val -65190"/>
            <a:gd name="adj2" fmla="val -37407"/>
            <a:gd name="adj3" fmla="val 16667"/>
          </a:avLst>
        </a:prstGeom>
        <a:solidFill>
          <a:schemeClr val="bg1">
            <a:alpha val="7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⑤</a:t>
          </a:r>
          <a:r>
            <a:rPr kumimoji="1" lang="en-US" altLang="ja-JP" sz="1100" b="1">
              <a:solidFill>
                <a:srgbClr val="FF0000"/>
              </a:solidFill>
            </a:rPr>
            <a:t>5</a:t>
          </a:r>
          <a:r>
            <a:rPr kumimoji="1" lang="ja-JP" altLang="en-US" sz="1100" b="1">
              <a:solidFill>
                <a:srgbClr val="FF0000"/>
              </a:solidFill>
            </a:rPr>
            <a:t>年間の項目計が「各項目の</a:t>
          </a:r>
          <a:r>
            <a:rPr kumimoji="1" lang="en-US" altLang="ja-JP" sz="1100" b="1">
              <a:solidFill>
                <a:srgbClr val="FF0000"/>
              </a:solidFill>
            </a:rPr>
            <a:t>5</a:t>
          </a:r>
          <a:r>
            <a:rPr kumimoji="1" lang="ja-JP" altLang="en-US" sz="1100" b="1">
              <a:solidFill>
                <a:srgbClr val="FF0000"/>
              </a:solidFill>
            </a:rPr>
            <a:t>年間の最大ポイント」をオーバーすると黄色網掛けのセルに「✓」が表示されます。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「✓」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が消えるようにポイントを変更します。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47</xdr:col>
      <xdr:colOff>171450</xdr:colOff>
      <xdr:row>20</xdr:row>
      <xdr:rowOff>76200</xdr:rowOff>
    </xdr:from>
    <xdr:to>
      <xdr:col>50</xdr:col>
      <xdr:colOff>695325</xdr:colOff>
      <xdr:row>28</xdr:row>
      <xdr:rowOff>114300</xdr:rowOff>
    </xdr:to>
    <xdr:sp macro="" textlink="">
      <xdr:nvSpPr>
        <xdr:cNvPr id="13" name="角丸四角形吹き出し 12"/>
        <xdr:cNvSpPr/>
      </xdr:nvSpPr>
      <xdr:spPr>
        <a:xfrm>
          <a:off x="31996856" y="2993231"/>
          <a:ext cx="2952750" cy="1181100"/>
        </a:xfrm>
        <a:prstGeom prst="wedgeRoundRectCallout">
          <a:avLst>
            <a:gd name="adj1" fmla="val 117463"/>
            <a:gd name="adj2" fmla="val -79580"/>
            <a:gd name="adj3" fmla="val 16667"/>
          </a:avLst>
        </a:prstGeom>
        <a:solidFill>
          <a:sysClr val="window" lastClr="FFFFFF">
            <a:alpha val="70000"/>
          </a:sys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⑥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年間の分類計が「各分類の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年間の最大ポイント」をオーバーすると黄色網掛けのセルに「✓」が表示されます。</a:t>
          </a:r>
          <a:r>
            <a:rPr kumimoji="1" lang="ja-JP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「✓」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の</a:t>
          </a:r>
          <a:r>
            <a:rPr kumimoji="1" lang="ja-JP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表示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が消えるようにポイントを変更します。</a:t>
          </a: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51</xdr:col>
      <xdr:colOff>285750</xdr:colOff>
      <xdr:row>41</xdr:row>
      <xdr:rowOff>142874</xdr:rowOff>
    </xdr:from>
    <xdr:to>
      <xdr:col>51</xdr:col>
      <xdr:colOff>619125</xdr:colOff>
      <xdr:row>44</xdr:row>
      <xdr:rowOff>47624</xdr:rowOff>
    </xdr:to>
    <xdr:sp macro="" textlink="">
      <xdr:nvSpPr>
        <xdr:cNvPr id="15" name="角丸四角形吹き出し 14"/>
        <xdr:cNvSpPr/>
      </xdr:nvSpPr>
      <xdr:spPr>
        <a:xfrm>
          <a:off x="36318825" y="6191249"/>
          <a:ext cx="333375" cy="333375"/>
        </a:xfrm>
        <a:prstGeom prst="wedgeRoundRectCallout">
          <a:avLst>
            <a:gd name="adj1" fmla="val 152377"/>
            <a:gd name="adj2" fmla="val 163548"/>
            <a:gd name="adj3" fmla="val 16667"/>
          </a:avLst>
        </a:prstGeom>
        <a:solidFill>
          <a:sysClr val="window" lastClr="FFFFFF">
            <a:alpha val="70000"/>
          </a:sys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⑥</a:t>
          </a: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51</xdr:col>
      <xdr:colOff>304800</xdr:colOff>
      <xdr:row>52</xdr:row>
      <xdr:rowOff>47625</xdr:rowOff>
    </xdr:from>
    <xdr:to>
      <xdr:col>51</xdr:col>
      <xdr:colOff>638175</xdr:colOff>
      <xdr:row>54</xdr:row>
      <xdr:rowOff>95250</xdr:rowOff>
    </xdr:to>
    <xdr:sp macro="" textlink="">
      <xdr:nvSpPr>
        <xdr:cNvPr id="16" name="角丸四角形吹き出し 15"/>
        <xdr:cNvSpPr/>
      </xdr:nvSpPr>
      <xdr:spPr>
        <a:xfrm>
          <a:off x="36337875" y="7667625"/>
          <a:ext cx="333375" cy="333375"/>
        </a:xfrm>
        <a:prstGeom prst="wedgeRoundRectCallout">
          <a:avLst>
            <a:gd name="adj1" fmla="val 140949"/>
            <a:gd name="adj2" fmla="val 146406"/>
            <a:gd name="adj3" fmla="val 16667"/>
          </a:avLst>
        </a:prstGeom>
        <a:solidFill>
          <a:sysClr val="window" lastClr="FFFFFF">
            <a:alpha val="70000"/>
          </a:sys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⑥</a:t>
          </a: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50</xdr:col>
      <xdr:colOff>180975</xdr:colOff>
      <xdr:row>42</xdr:row>
      <xdr:rowOff>0</xdr:rowOff>
    </xdr:from>
    <xdr:to>
      <xdr:col>50</xdr:col>
      <xdr:colOff>514350</xdr:colOff>
      <xdr:row>44</xdr:row>
      <xdr:rowOff>47625</xdr:rowOff>
    </xdr:to>
    <xdr:sp macro="" textlink="">
      <xdr:nvSpPr>
        <xdr:cNvPr id="17" name="角丸四角形吹き出し 16"/>
        <xdr:cNvSpPr/>
      </xdr:nvSpPr>
      <xdr:spPr>
        <a:xfrm>
          <a:off x="37023675" y="6391275"/>
          <a:ext cx="333375" cy="333375"/>
        </a:xfrm>
        <a:prstGeom prst="wedgeRoundRectCallout">
          <a:avLst>
            <a:gd name="adj1" fmla="val -119051"/>
            <a:gd name="adj2" fmla="val 149263"/>
            <a:gd name="adj3" fmla="val 16667"/>
          </a:avLst>
        </a:prstGeom>
        <a:solidFill>
          <a:sysClr val="window" lastClr="FFFFFF">
            <a:alpha val="70000"/>
          </a:sys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⑤</a:t>
          </a: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50</xdr:col>
      <xdr:colOff>180975</xdr:colOff>
      <xdr:row>47</xdr:row>
      <xdr:rowOff>0</xdr:rowOff>
    </xdr:from>
    <xdr:to>
      <xdr:col>50</xdr:col>
      <xdr:colOff>514350</xdr:colOff>
      <xdr:row>49</xdr:row>
      <xdr:rowOff>47625</xdr:rowOff>
    </xdr:to>
    <xdr:sp macro="" textlink="">
      <xdr:nvSpPr>
        <xdr:cNvPr id="18" name="角丸四角形吹き出し 17"/>
        <xdr:cNvSpPr/>
      </xdr:nvSpPr>
      <xdr:spPr>
        <a:xfrm>
          <a:off x="37023675" y="7105650"/>
          <a:ext cx="333375" cy="333375"/>
        </a:xfrm>
        <a:prstGeom prst="wedgeRoundRectCallout">
          <a:avLst>
            <a:gd name="adj1" fmla="val -119051"/>
            <a:gd name="adj2" fmla="val 149263"/>
            <a:gd name="adj3" fmla="val 16667"/>
          </a:avLst>
        </a:prstGeom>
        <a:solidFill>
          <a:sysClr val="window" lastClr="FFFFFF">
            <a:alpha val="70000"/>
          </a:sys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⑤</a:t>
          </a: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45</xdr:col>
      <xdr:colOff>238125</xdr:colOff>
      <xdr:row>54</xdr:row>
      <xdr:rowOff>57150</xdr:rowOff>
    </xdr:from>
    <xdr:to>
      <xdr:col>51</xdr:col>
      <xdr:colOff>85725</xdr:colOff>
      <xdr:row>61</xdr:row>
      <xdr:rowOff>85726</xdr:rowOff>
    </xdr:to>
    <xdr:sp macro="" textlink="">
      <xdr:nvSpPr>
        <xdr:cNvPr id="19" name="角丸四角形吹き出し 18"/>
        <xdr:cNvSpPr/>
      </xdr:nvSpPr>
      <xdr:spPr>
        <a:xfrm>
          <a:off x="31327725" y="7962900"/>
          <a:ext cx="4791075" cy="1028701"/>
        </a:xfrm>
        <a:prstGeom prst="wedgeRoundRectCallout">
          <a:avLst>
            <a:gd name="adj1" fmla="val 67622"/>
            <a:gd name="adj2" fmla="val 101270"/>
            <a:gd name="adj3" fmla="val 16667"/>
          </a:avLst>
        </a:prstGeom>
        <a:solidFill>
          <a:sysClr val="window" lastClr="FFFFFF">
            <a:alpha val="70000"/>
          </a:sys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⑦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5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年間合計ポイントが</a:t>
          </a:r>
          <a:r>
            <a:rPr kumimoji="1" lang="en-US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70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ポイント未満の場合、黄色網掛けのセルに「✓」が表示されます</a:t>
          </a:r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（記入見本では</a:t>
          </a:r>
          <a:r>
            <a:rPr kumimoji="1" lang="en-US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ポイントを超えていますので表示されていません）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。</a:t>
          </a:r>
          <a:r>
            <a:rPr kumimoji="1" lang="ja-JP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「✓」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の</a:t>
          </a:r>
          <a:r>
            <a:rPr kumimoji="1" lang="ja-JP" altLang="ja-JP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表示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が消えるようにポイントを変更します。</a:t>
          </a: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</xdr:col>
      <xdr:colOff>533400</xdr:colOff>
      <xdr:row>23</xdr:row>
      <xdr:rowOff>0</xdr:rowOff>
    </xdr:from>
    <xdr:to>
      <xdr:col>6</xdr:col>
      <xdr:colOff>238125</xdr:colOff>
      <xdr:row>27</xdr:row>
      <xdr:rowOff>104775</xdr:rowOff>
    </xdr:to>
    <xdr:cxnSp macro="">
      <xdr:nvCxnSpPr>
        <xdr:cNvPr id="20" name="直線矢印コネクタ 19"/>
        <xdr:cNvCxnSpPr/>
      </xdr:nvCxnSpPr>
      <xdr:spPr>
        <a:xfrm flipV="1">
          <a:off x="4667250" y="3352800"/>
          <a:ext cx="1066800" cy="676275"/>
        </a:xfrm>
        <a:prstGeom prst="straightConnector1">
          <a:avLst/>
        </a:prstGeom>
        <a:ln w="19050">
          <a:solidFill>
            <a:srgbClr val="FF0000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695325</xdr:colOff>
      <xdr:row>19</xdr:row>
      <xdr:rowOff>85725</xdr:rowOff>
    </xdr:from>
    <xdr:to>
      <xdr:col>6</xdr:col>
      <xdr:colOff>66675</xdr:colOff>
      <xdr:row>25</xdr:row>
      <xdr:rowOff>76200</xdr:rowOff>
    </xdr:to>
    <xdr:sp macro="" textlink="">
      <xdr:nvSpPr>
        <xdr:cNvPr id="22" name="角丸四角形 21"/>
        <xdr:cNvSpPr/>
      </xdr:nvSpPr>
      <xdr:spPr>
        <a:xfrm>
          <a:off x="4057650" y="2990850"/>
          <a:ext cx="1504950" cy="8477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zoomScaleNormal="100" workbookViewId="0">
      <selection activeCell="E11" sqref="E11"/>
    </sheetView>
  </sheetViews>
  <sheetFormatPr defaultRowHeight="13.5" x14ac:dyDescent="0.15"/>
  <cols>
    <col min="1" max="1" width="8.25" style="6" customWidth="1"/>
    <col min="2" max="2" width="4.125" style="6" customWidth="1"/>
    <col min="3" max="3" width="21" style="6" customWidth="1"/>
    <col min="4" max="4" width="4.625" style="6" customWidth="1"/>
    <col min="5" max="5" width="5.625" style="6" customWidth="1"/>
    <col min="6" max="6" width="3.625" style="6" customWidth="1"/>
    <col min="7" max="7" width="4.625" style="6" customWidth="1"/>
    <col min="8" max="8" width="5.625" style="6" customWidth="1"/>
    <col min="9" max="9" width="3.625" style="6" customWidth="1"/>
    <col min="10" max="10" width="4.625" style="6" customWidth="1"/>
    <col min="11" max="11" width="5.625" style="6" customWidth="1"/>
    <col min="12" max="12" width="3.625" style="6" customWidth="1"/>
    <col min="13" max="13" width="4.625" style="6" customWidth="1"/>
    <col min="14" max="14" width="5.625" style="6" customWidth="1"/>
    <col min="15" max="15" width="3.625" style="6" customWidth="1"/>
    <col min="16" max="16" width="4.625" style="6" customWidth="1"/>
    <col min="17" max="17" width="5.625" style="6" customWidth="1"/>
    <col min="18" max="18" width="3.625" style="6" customWidth="1"/>
    <col min="19" max="19" width="4.625" style="6" customWidth="1"/>
    <col min="20" max="20" width="5.625" style="6" customWidth="1"/>
    <col min="21" max="21" width="3.625" style="6" customWidth="1"/>
    <col min="22" max="22" width="4.625" style="6" customWidth="1"/>
    <col min="23" max="23" width="5.625" style="6" customWidth="1"/>
    <col min="24" max="24" width="3.625" style="6" customWidth="1"/>
    <col min="25" max="25" width="1.625" style="6" customWidth="1"/>
    <col min="26" max="16384" width="9" style="6"/>
  </cols>
  <sheetData>
    <row r="1" spans="1:24" ht="17.25" x14ac:dyDescent="0.2">
      <c r="A1" s="1" t="s">
        <v>129</v>
      </c>
    </row>
    <row r="2" spans="1:24" s="7" customFormat="1" ht="12" x14ac:dyDescent="0.15">
      <c r="A2" s="2" t="s">
        <v>130</v>
      </c>
    </row>
    <row r="3" spans="1:24" s="7" customFormat="1" ht="12" x14ac:dyDescent="0.15">
      <c r="A3" s="2" t="s">
        <v>153</v>
      </c>
    </row>
    <row r="4" spans="1:24" s="7" customFormat="1" ht="12" x14ac:dyDescent="0.15">
      <c r="A4" s="2" t="s">
        <v>151</v>
      </c>
    </row>
    <row r="5" spans="1:24" s="7" customFormat="1" ht="12" x14ac:dyDescent="0.15">
      <c r="A5" s="7" t="s">
        <v>27</v>
      </c>
    </row>
    <row r="6" spans="1:24" s="7" customFormat="1" ht="12.75" thickBot="1" x14ac:dyDescent="0.2"/>
    <row r="7" spans="1:24" s="7" customFormat="1" thickTop="1" thickBot="1" x14ac:dyDescent="0.2">
      <c r="A7" s="83" t="s">
        <v>152</v>
      </c>
      <c r="B7" s="83"/>
      <c r="C7" s="83"/>
      <c r="D7" s="83"/>
      <c r="E7" s="83"/>
      <c r="F7" s="83"/>
      <c r="G7" s="83"/>
      <c r="H7" s="83"/>
      <c r="I7" s="83"/>
      <c r="J7" s="83"/>
      <c r="K7" s="86"/>
      <c r="L7" s="84"/>
      <c r="M7" s="129">
        <v>44104</v>
      </c>
      <c r="N7" s="130"/>
      <c r="O7" s="130"/>
      <c r="P7" s="131"/>
    </row>
    <row r="8" spans="1:24" s="7" customFormat="1" ht="12.75" thickTop="1" x14ac:dyDescent="0.15">
      <c r="A8" s="7" t="s">
        <v>26</v>
      </c>
    </row>
    <row r="9" spans="1:24" s="9" customFormat="1" ht="14.25" thickBot="1" x14ac:dyDescent="0.2">
      <c r="A9" s="3" t="s">
        <v>0</v>
      </c>
      <c r="B9" s="3" t="s">
        <v>1</v>
      </c>
      <c r="C9" s="8" t="s">
        <v>2</v>
      </c>
      <c r="D9" s="123">
        <f>(YEAR(M7)-6)</f>
        <v>2014</v>
      </c>
      <c r="E9" s="124"/>
      <c r="F9" s="125"/>
      <c r="G9" s="123">
        <f>(YEAR(M7)-5)</f>
        <v>2015</v>
      </c>
      <c r="H9" s="124"/>
      <c r="I9" s="125"/>
      <c r="J9" s="123">
        <f>(YEAR(M7)-4)</f>
        <v>2016</v>
      </c>
      <c r="K9" s="124"/>
      <c r="L9" s="125"/>
      <c r="M9" s="123">
        <f>(YEAR(M7)-3)</f>
        <v>2017</v>
      </c>
      <c r="N9" s="124"/>
      <c r="O9" s="125"/>
      <c r="P9" s="123">
        <f>(YEAR(M7)-2)</f>
        <v>2018</v>
      </c>
      <c r="Q9" s="124"/>
      <c r="R9" s="125"/>
      <c r="S9" s="126" t="s">
        <v>101</v>
      </c>
      <c r="T9" s="127"/>
      <c r="U9" s="128"/>
      <c r="V9" s="126" t="s">
        <v>102</v>
      </c>
      <c r="W9" s="127"/>
      <c r="X9" s="128"/>
    </row>
    <row r="10" spans="1:24" ht="42.75" thickTop="1" x14ac:dyDescent="0.15">
      <c r="A10" s="132" t="s">
        <v>17</v>
      </c>
      <c r="B10" s="103">
        <v>1</v>
      </c>
      <c r="C10" s="10" t="s">
        <v>3</v>
      </c>
      <c r="D10" s="108" t="s">
        <v>137</v>
      </c>
      <c r="E10" s="87">
        <v>1</v>
      </c>
      <c r="F10" s="88" t="str">
        <f>IF(E10&gt;3,"×","")</f>
        <v/>
      </c>
      <c r="G10" s="113" t="s">
        <v>137</v>
      </c>
      <c r="H10" s="87">
        <v>1</v>
      </c>
      <c r="I10" s="88" t="str">
        <f>IF(H10&gt;3,"×","")</f>
        <v/>
      </c>
      <c r="J10" s="108" t="s">
        <v>137</v>
      </c>
      <c r="K10" s="87">
        <v>1</v>
      </c>
      <c r="L10" s="88" t="str">
        <f>IF(K10&gt;3,"×","")</f>
        <v/>
      </c>
      <c r="M10" s="108" t="s">
        <v>137</v>
      </c>
      <c r="N10" s="87">
        <v>1</v>
      </c>
      <c r="O10" s="88" t="str">
        <f>IF(N10&gt;3,"×","")</f>
        <v/>
      </c>
      <c r="P10" s="108" t="s">
        <v>137</v>
      </c>
      <c r="Q10" s="87">
        <v>1</v>
      </c>
      <c r="R10" s="88" t="str">
        <f>IF(Q10&gt;3,"×","")</f>
        <v/>
      </c>
      <c r="S10" s="113" t="s">
        <v>142</v>
      </c>
      <c r="T10" s="98">
        <f t="shared" ref="T10:T23" si="0">E10+H10+K10+N10+Q10</f>
        <v>5</v>
      </c>
      <c r="U10" s="15" t="str">
        <f>IF(T10&gt;8,"×","")</f>
        <v/>
      </c>
      <c r="V10" s="138" t="s">
        <v>144</v>
      </c>
      <c r="W10" s="135">
        <f>T10+T11+T12+T13+T14+T15+T16</f>
        <v>27</v>
      </c>
      <c r="X10" s="120" t="str">
        <f>IF(W10&gt;20,"×","")</f>
        <v>×</v>
      </c>
    </row>
    <row r="11" spans="1:24" ht="21" x14ac:dyDescent="0.15">
      <c r="A11" s="133"/>
      <c r="B11" s="104">
        <v>2.1</v>
      </c>
      <c r="C11" s="11" t="s">
        <v>4</v>
      </c>
      <c r="D11" s="109" t="s">
        <v>137</v>
      </c>
      <c r="E11" s="89"/>
      <c r="F11" s="90" t="str">
        <f>IF(E11&gt;3,"×","")</f>
        <v/>
      </c>
      <c r="G11" s="114" t="s">
        <v>137</v>
      </c>
      <c r="H11" s="89"/>
      <c r="I11" s="90" t="str">
        <f>IF(H11&gt;3,"×","")</f>
        <v/>
      </c>
      <c r="J11" s="109" t="s">
        <v>137</v>
      </c>
      <c r="K11" s="89"/>
      <c r="L11" s="90" t="str">
        <f>IF(K11&gt;3,"×","")</f>
        <v/>
      </c>
      <c r="M11" s="109" t="s">
        <v>137</v>
      </c>
      <c r="N11" s="89">
        <v>4</v>
      </c>
      <c r="O11" s="90" t="str">
        <f>IF(N11&gt;3,"×","")</f>
        <v>×</v>
      </c>
      <c r="P11" s="109" t="s">
        <v>137</v>
      </c>
      <c r="Q11" s="89">
        <v>1</v>
      </c>
      <c r="R11" s="90" t="str">
        <f>IF(Q11&gt;3,"×","")</f>
        <v/>
      </c>
      <c r="S11" s="114" t="s">
        <v>142</v>
      </c>
      <c r="T11" s="99">
        <f t="shared" si="0"/>
        <v>5</v>
      </c>
      <c r="U11" s="16" t="str">
        <f>IF(T11&gt;8,"×","")</f>
        <v/>
      </c>
      <c r="V11" s="139"/>
      <c r="W11" s="136"/>
      <c r="X11" s="121"/>
    </row>
    <row r="12" spans="1:24" x14ac:dyDescent="0.15">
      <c r="A12" s="133"/>
      <c r="B12" s="104">
        <v>2.2000000000000002</v>
      </c>
      <c r="C12" s="11" t="s">
        <v>5</v>
      </c>
      <c r="D12" s="109" t="s">
        <v>137</v>
      </c>
      <c r="E12" s="89"/>
      <c r="F12" s="90" t="str">
        <f>IF(E12&gt;3,"×","")</f>
        <v/>
      </c>
      <c r="G12" s="114" t="s">
        <v>137</v>
      </c>
      <c r="H12" s="89"/>
      <c r="I12" s="90" t="str">
        <f>IF(H12&gt;3,"×","")</f>
        <v/>
      </c>
      <c r="J12" s="109" t="s">
        <v>137</v>
      </c>
      <c r="K12" s="89"/>
      <c r="L12" s="90" t="str">
        <f>IF(K12&gt;3,"×","")</f>
        <v/>
      </c>
      <c r="M12" s="109" t="s">
        <v>137</v>
      </c>
      <c r="N12" s="89"/>
      <c r="O12" s="90" t="str">
        <f>IF(N12&gt;3,"×","")</f>
        <v/>
      </c>
      <c r="P12" s="109" t="s">
        <v>137</v>
      </c>
      <c r="Q12" s="89"/>
      <c r="R12" s="90" t="str">
        <f>IF(Q12&gt;3,"×","")</f>
        <v/>
      </c>
      <c r="S12" s="114" t="s">
        <v>142</v>
      </c>
      <c r="T12" s="99">
        <f t="shared" si="0"/>
        <v>0</v>
      </c>
      <c r="U12" s="16" t="str">
        <f>IF(T12&gt;8,"×","")</f>
        <v/>
      </c>
      <c r="V12" s="139"/>
      <c r="W12" s="136"/>
      <c r="X12" s="121"/>
    </row>
    <row r="13" spans="1:24" ht="21" x14ac:dyDescent="0.15">
      <c r="A13" s="133"/>
      <c r="B13" s="104">
        <v>3.1</v>
      </c>
      <c r="C13" s="11" t="s">
        <v>6</v>
      </c>
      <c r="D13" s="109" t="s">
        <v>137</v>
      </c>
      <c r="E13" s="89"/>
      <c r="F13" s="90" t="str">
        <f>IF(E13&gt;3,"×","")</f>
        <v/>
      </c>
      <c r="G13" s="114" t="s">
        <v>137</v>
      </c>
      <c r="H13" s="89"/>
      <c r="I13" s="90" t="str">
        <f>IF(H13&gt;3,"×","")</f>
        <v/>
      </c>
      <c r="J13" s="109" t="s">
        <v>137</v>
      </c>
      <c r="K13" s="89"/>
      <c r="L13" s="90" t="str">
        <f>IF(K13&gt;3,"×","")</f>
        <v/>
      </c>
      <c r="M13" s="109" t="s">
        <v>137</v>
      </c>
      <c r="N13" s="89"/>
      <c r="O13" s="90" t="str">
        <f>IF(N13&gt;3,"×","")</f>
        <v/>
      </c>
      <c r="P13" s="109" t="s">
        <v>137</v>
      </c>
      <c r="Q13" s="89"/>
      <c r="R13" s="90" t="str">
        <f>IF(Q13&gt;3,"×","")</f>
        <v/>
      </c>
      <c r="S13" s="114" t="s">
        <v>142</v>
      </c>
      <c r="T13" s="99">
        <f t="shared" si="0"/>
        <v>0</v>
      </c>
      <c r="U13" s="16" t="str">
        <f>IF(T13&gt;8,"×","")</f>
        <v/>
      </c>
      <c r="V13" s="139"/>
      <c r="W13" s="136"/>
      <c r="X13" s="121"/>
    </row>
    <row r="14" spans="1:24" ht="18.75" customHeight="1" x14ac:dyDescent="0.15">
      <c r="A14" s="133"/>
      <c r="B14" s="104">
        <v>3.2</v>
      </c>
      <c r="C14" s="11" t="s">
        <v>7</v>
      </c>
      <c r="D14" s="109" t="s">
        <v>137</v>
      </c>
      <c r="E14" s="89"/>
      <c r="F14" s="90" t="str">
        <f>IF(E14&gt;3,"×","")</f>
        <v/>
      </c>
      <c r="G14" s="114" t="s">
        <v>137</v>
      </c>
      <c r="H14" s="89"/>
      <c r="I14" s="90" t="str">
        <f>IF(H14&gt;3,"×","")</f>
        <v/>
      </c>
      <c r="J14" s="109" t="s">
        <v>137</v>
      </c>
      <c r="K14" s="89"/>
      <c r="L14" s="90" t="str">
        <f>IF(K14&gt;3,"×","")</f>
        <v/>
      </c>
      <c r="M14" s="109" t="s">
        <v>137</v>
      </c>
      <c r="N14" s="89"/>
      <c r="O14" s="90" t="str">
        <f>IF(N14&gt;3,"×","")</f>
        <v/>
      </c>
      <c r="P14" s="109" t="s">
        <v>137</v>
      </c>
      <c r="Q14" s="89"/>
      <c r="R14" s="90" t="str">
        <f>IF(Q14&gt;3,"×","")</f>
        <v/>
      </c>
      <c r="S14" s="114" t="s">
        <v>142</v>
      </c>
      <c r="T14" s="99">
        <f t="shared" si="0"/>
        <v>0</v>
      </c>
      <c r="U14" s="16" t="str">
        <f>IF(T14&gt;8,"×","")</f>
        <v/>
      </c>
      <c r="V14" s="139"/>
      <c r="W14" s="136"/>
      <c r="X14" s="121"/>
    </row>
    <row r="15" spans="1:24" ht="21" x14ac:dyDescent="0.15">
      <c r="A15" s="133"/>
      <c r="B15" s="104">
        <v>4.0999999999999996</v>
      </c>
      <c r="C15" s="11" t="s">
        <v>8</v>
      </c>
      <c r="D15" s="109" t="s">
        <v>138</v>
      </c>
      <c r="E15" s="89">
        <v>3</v>
      </c>
      <c r="F15" s="90" t="str">
        <f>IF(E15&gt;5,"×","")</f>
        <v/>
      </c>
      <c r="G15" s="114" t="s">
        <v>138</v>
      </c>
      <c r="H15" s="89">
        <v>3</v>
      </c>
      <c r="I15" s="90" t="str">
        <f>IF(H15&gt;5,"×","")</f>
        <v/>
      </c>
      <c r="J15" s="109" t="s">
        <v>138</v>
      </c>
      <c r="K15" s="89">
        <v>3</v>
      </c>
      <c r="L15" s="90" t="str">
        <f>IF(K15&gt;5,"×","")</f>
        <v/>
      </c>
      <c r="M15" s="109" t="s">
        <v>138</v>
      </c>
      <c r="N15" s="89">
        <v>3</v>
      </c>
      <c r="O15" s="90" t="str">
        <f>IF(N15&gt;5,"×","")</f>
        <v/>
      </c>
      <c r="P15" s="109" t="s">
        <v>138</v>
      </c>
      <c r="Q15" s="89">
        <v>5</v>
      </c>
      <c r="R15" s="90" t="str">
        <f>IF(Q15&gt;5,"×","")</f>
        <v/>
      </c>
      <c r="S15" s="114" t="s">
        <v>143</v>
      </c>
      <c r="T15" s="99">
        <f t="shared" si="0"/>
        <v>17</v>
      </c>
      <c r="U15" s="16" t="str">
        <f>IF(T15&gt;15,"×","")</f>
        <v>×</v>
      </c>
      <c r="V15" s="139"/>
      <c r="W15" s="136"/>
      <c r="X15" s="121"/>
    </row>
    <row r="16" spans="1:24" ht="21.75" thickBot="1" x14ac:dyDescent="0.2">
      <c r="A16" s="134"/>
      <c r="B16" s="105">
        <v>4.2</v>
      </c>
      <c r="C16" s="12" t="s">
        <v>9</v>
      </c>
      <c r="D16" s="110" t="s">
        <v>138</v>
      </c>
      <c r="E16" s="91"/>
      <c r="F16" s="92" t="str">
        <f>IF(E16&gt;5,"×","")</f>
        <v/>
      </c>
      <c r="G16" s="115" t="s">
        <v>138</v>
      </c>
      <c r="H16" s="91"/>
      <c r="I16" s="92" t="str">
        <f>IF(H16&gt;5,"×","")</f>
        <v/>
      </c>
      <c r="J16" s="110" t="s">
        <v>138</v>
      </c>
      <c r="K16" s="91"/>
      <c r="L16" s="92" t="str">
        <f>IF(K16&gt;5,"×","")</f>
        <v/>
      </c>
      <c r="M16" s="110" t="s">
        <v>138</v>
      </c>
      <c r="N16" s="91"/>
      <c r="O16" s="92" t="str">
        <f>IF(N16&gt;5,"×","")</f>
        <v/>
      </c>
      <c r="P16" s="110" t="s">
        <v>138</v>
      </c>
      <c r="Q16" s="91"/>
      <c r="R16" s="92" t="str">
        <f>IF(Q16&gt;5,"×","")</f>
        <v/>
      </c>
      <c r="S16" s="115" t="s">
        <v>143</v>
      </c>
      <c r="T16" s="85">
        <f t="shared" si="0"/>
        <v>0</v>
      </c>
      <c r="U16" s="17" t="str">
        <f>IF(T16&gt;15,"×","")</f>
        <v/>
      </c>
      <c r="V16" s="140"/>
      <c r="W16" s="137"/>
      <c r="X16" s="122"/>
    </row>
    <row r="17" spans="1:24" ht="21.75" thickTop="1" x14ac:dyDescent="0.15">
      <c r="A17" s="132" t="s">
        <v>18</v>
      </c>
      <c r="B17" s="103">
        <v>5.0999999999999996</v>
      </c>
      <c r="C17" s="13" t="s">
        <v>10</v>
      </c>
      <c r="D17" s="108" t="s">
        <v>139</v>
      </c>
      <c r="E17" s="87"/>
      <c r="F17" s="88" t="str">
        <f>IF(E17&gt;6,"×","")</f>
        <v/>
      </c>
      <c r="G17" s="113" t="s">
        <v>139</v>
      </c>
      <c r="H17" s="87"/>
      <c r="I17" s="88" t="str">
        <f>IF(H17&gt;6,"×","")</f>
        <v/>
      </c>
      <c r="J17" s="108" t="s">
        <v>139</v>
      </c>
      <c r="K17" s="87"/>
      <c r="L17" s="88" t="str">
        <f>IF(K17&gt;6,"×","")</f>
        <v/>
      </c>
      <c r="M17" s="108" t="s">
        <v>139</v>
      </c>
      <c r="N17" s="87"/>
      <c r="O17" s="88" t="str">
        <f>IF(N17&gt;6,"×","")</f>
        <v/>
      </c>
      <c r="P17" s="108" t="s">
        <v>139</v>
      </c>
      <c r="Q17" s="87"/>
      <c r="R17" s="88" t="str">
        <f>IF(Q17&gt;6,"×","")</f>
        <v/>
      </c>
      <c r="S17" s="113" t="s">
        <v>145</v>
      </c>
      <c r="T17" s="98">
        <f t="shared" si="0"/>
        <v>0</v>
      </c>
      <c r="U17" s="15" t="str">
        <f>IF(T17&gt;20,"×","")</f>
        <v/>
      </c>
      <c r="V17" s="138" t="s">
        <v>146</v>
      </c>
      <c r="W17" s="135">
        <f>T17+T18+T19</f>
        <v>16</v>
      </c>
      <c r="X17" s="120" t="str">
        <f>IF(W17&gt;30,"×","")</f>
        <v/>
      </c>
    </row>
    <row r="18" spans="1:24" x14ac:dyDescent="0.15">
      <c r="A18" s="133"/>
      <c r="B18" s="104">
        <v>5.2</v>
      </c>
      <c r="C18" s="11" t="s">
        <v>11</v>
      </c>
      <c r="D18" s="109" t="s">
        <v>139</v>
      </c>
      <c r="E18" s="89"/>
      <c r="F18" s="90" t="str">
        <f>IF(E18&gt;6,"×","")</f>
        <v/>
      </c>
      <c r="G18" s="114" t="s">
        <v>139</v>
      </c>
      <c r="H18" s="89"/>
      <c r="I18" s="90" t="str">
        <f>IF(H18&gt;6,"×","")</f>
        <v/>
      </c>
      <c r="J18" s="109" t="s">
        <v>139</v>
      </c>
      <c r="K18" s="89">
        <v>8</v>
      </c>
      <c r="L18" s="90" t="str">
        <f>IF(K18&gt;6,"×","")</f>
        <v>×</v>
      </c>
      <c r="M18" s="109" t="s">
        <v>139</v>
      </c>
      <c r="N18" s="89"/>
      <c r="O18" s="90" t="str">
        <f>IF(N18&gt;6,"×","")</f>
        <v/>
      </c>
      <c r="P18" s="109" t="s">
        <v>139</v>
      </c>
      <c r="Q18" s="89">
        <v>8</v>
      </c>
      <c r="R18" s="90" t="str">
        <f>IF(Q18&gt;6,"×","")</f>
        <v>×</v>
      </c>
      <c r="S18" s="114" t="s">
        <v>143</v>
      </c>
      <c r="T18" s="99">
        <f t="shared" si="0"/>
        <v>16</v>
      </c>
      <c r="U18" s="16" t="str">
        <f>IF(T18&gt;15,"×","")</f>
        <v>×</v>
      </c>
      <c r="V18" s="139"/>
      <c r="W18" s="136"/>
      <c r="X18" s="121"/>
    </row>
    <row r="19" spans="1:24" ht="14.25" thickBot="1" x14ac:dyDescent="0.2">
      <c r="A19" s="134"/>
      <c r="B19" s="105">
        <v>5.3</v>
      </c>
      <c r="C19" s="12" t="s">
        <v>12</v>
      </c>
      <c r="D19" s="110" t="s">
        <v>139</v>
      </c>
      <c r="E19" s="91"/>
      <c r="F19" s="92" t="str">
        <f>IF(E19&gt;6,"×","")</f>
        <v/>
      </c>
      <c r="G19" s="115" t="s">
        <v>139</v>
      </c>
      <c r="H19" s="91"/>
      <c r="I19" s="92" t="str">
        <f>IF(H19&gt;6,"×","")</f>
        <v/>
      </c>
      <c r="J19" s="110" t="s">
        <v>139</v>
      </c>
      <c r="K19" s="91"/>
      <c r="L19" s="92" t="str">
        <f>IF(K19&gt;6,"×","")</f>
        <v/>
      </c>
      <c r="M19" s="110" t="s">
        <v>139</v>
      </c>
      <c r="N19" s="91"/>
      <c r="O19" s="92" t="str">
        <f>IF(N19&gt;6,"×","")</f>
        <v/>
      </c>
      <c r="P19" s="110" t="s">
        <v>139</v>
      </c>
      <c r="Q19" s="91"/>
      <c r="R19" s="92" t="str">
        <f>IF(Q19&gt;6,"×","")</f>
        <v/>
      </c>
      <c r="S19" s="115" t="s">
        <v>143</v>
      </c>
      <c r="T19" s="85">
        <f t="shared" si="0"/>
        <v>0</v>
      </c>
      <c r="U19" s="17" t="str">
        <f>IF(T19&gt;15,"×","")</f>
        <v/>
      </c>
      <c r="V19" s="140"/>
      <c r="W19" s="137"/>
      <c r="X19" s="122"/>
    </row>
    <row r="20" spans="1:24" ht="33" thickTop="1" thickBot="1" x14ac:dyDescent="0.2">
      <c r="A20" s="106" t="s">
        <v>19</v>
      </c>
      <c r="B20" s="107">
        <v>6</v>
      </c>
      <c r="C20" s="14" t="s">
        <v>13</v>
      </c>
      <c r="D20" s="111" t="s">
        <v>140</v>
      </c>
      <c r="E20" s="93">
        <v>12</v>
      </c>
      <c r="F20" s="94" t="str">
        <f>IF(E20&gt;10,"×","")</f>
        <v>×</v>
      </c>
      <c r="G20" s="116" t="s">
        <v>140</v>
      </c>
      <c r="H20" s="93">
        <v>6</v>
      </c>
      <c r="I20" s="94" t="str">
        <f>IF(H20&gt;10,"×","")</f>
        <v/>
      </c>
      <c r="J20" s="111" t="s">
        <v>140</v>
      </c>
      <c r="K20" s="93">
        <v>6</v>
      </c>
      <c r="L20" s="94" t="str">
        <f>IF(K20&gt;10,"×","")</f>
        <v/>
      </c>
      <c r="M20" s="111" t="s">
        <v>140</v>
      </c>
      <c r="N20" s="93">
        <v>6</v>
      </c>
      <c r="O20" s="94" t="str">
        <f>IF(N20&gt;10,"×","")</f>
        <v/>
      </c>
      <c r="P20" s="111" t="s">
        <v>140</v>
      </c>
      <c r="Q20" s="93">
        <v>6</v>
      </c>
      <c r="R20" s="94" t="str">
        <f>IF(Q20&gt;10,"×","")</f>
        <v/>
      </c>
      <c r="S20" s="116" t="s">
        <v>147</v>
      </c>
      <c r="T20" s="100">
        <f t="shared" si="0"/>
        <v>36</v>
      </c>
      <c r="U20" s="18" t="str">
        <f>IF(T20&gt;30,"×","")</f>
        <v>×</v>
      </c>
      <c r="V20" s="116" t="s">
        <v>147</v>
      </c>
      <c r="W20" s="100">
        <f>T20</f>
        <v>36</v>
      </c>
      <c r="X20" s="94" t="str">
        <f>IF(W20&gt;30,"×","")</f>
        <v>×</v>
      </c>
    </row>
    <row r="21" spans="1:24" ht="53.25" thickTop="1" x14ac:dyDescent="0.15">
      <c r="A21" s="132" t="s">
        <v>20</v>
      </c>
      <c r="B21" s="103">
        <v>7.1</v>
      </c>
      <c r="C21" s="13" t="s">
        <v>14</v>
      </c>
      <c r="D21" s="108" t="s">
        <v>140</v>
      </c>
      <c r="E21" s="87">
        <v>10</v>
      </c>
      <c r="F21" s="88" t="str">
        <f>IF(E21&gt;10,"×","")</f>
        <v/>
      </c>
      <c r="G21" s="113" t="s">
        <v>140</v>
      </c>
      <c r="H21" s="87">
        <v>10</v>
      </c>
      <c r="I21" s="88" t="str">
        <f>IF(H21&gt;10,"×","")</f>
        <v/>
      </c>
      <c r="J21" s="108" t="s">
        <v>140</v>
      </c>
      <c r="K21" s="87">
        <v>10</v>
      </c>
      <c r="L21" s="88" t="str">
        <f>IF(K21&gt;10,"×","")</f>
        <v/>
      </c>
      <c r="M21" s="108" t="s">
        <v>140</v>
      </c>
      <c r="N21" s="87">
        <v>10</v>
      </c>
      <c r="O21" s="88" t="str">
        <f>IF(N21&gt;10,"×","")</f>
        <v/>
      </c>
      <c r="P21" s="108" t="s">
        <v>140</v>
      </c>
      <c r="Q21" s="87">
        <v>8</v>
      </c>
      <c r="R21" s="88" t="str">
        <f>IF(Q21&gt;10,"×","")</f>
        <v/>
      </c>
      <c r="S21" s="113" t="s">
        <v>148</v>
      </c>
      <c r="T21" s="98">
        <f t="shared" si="0"/>
        <v>48</v>
      </c>
      <c r="U21" s="15" t="str">
        <f>IF(T21&gt;40,"×","")</f>
        <v>×</v>
      </c>
      <c r="V21" s="138" t="s">
        <v>149</v>
      </c>
      <c r="W21" s="135">
        <f>T21+T22+T23</f>
        <v>54</v>
      </c>
      <c r="X21" s="120" t="str">
        <f>IF(W21&gt;50,"×","")</f>
        <v>×</v>
      </c>
    </row>
    <row r="22" spans="1:24" x14ac:dyDescent="0.15">
      <c r="A22" s="133"/>
      <c r="B22" s="104">
        <v>7.2</v>
      </c>
      <c r="C22" s="11" t="s">
        <v>15</v>
      </c>
      <c r="D22" s="109" t="s">
        <v>138</v>
      </c>
      <c r="E22" s="89">
        <v>1</v>
      </c>
      <c r="F22" s="90" t="str">
        <f>IF(E22&gt;5,"×","")</f>
        <v/>
      </c>
      <c r="G22" s="114" t="s">
        <v>138</v>
      </c>
      <c r="H22" s="89">
        <v>1</v>
      </c>
      <c r="I22" s="90" t="str">
        <f>IF(H22&gt;5,"×","")</f>
        <v/>
      </c>
      <c r="J22" s="109" t="s">
        <v>138</v>
      </c>
      <c r="K22" s="89">
        <v>1</v>
      </c>
      <c r="L22" s="90" t="str">
        <f>IF(K22&gt;5,"×","")</f>
        <v/>
      </c>
      <c r="M22" s="109" t="s">
        <v>138</v>
      </c>
      <c r="N22" s="89">
        <v>1</v>
      </c>
      <c r="O22" s="90" t="str">
        <f>IF(N22&gt;5,"×","")</f>
        <v/>
      </c>
      <c r="P22" s="109" t="s">
        <v>138</v>
      </c>
      <c r="Q22" s="89">
        <v>2</v>
      </c>
      <c r="R22" s="90" t="str">
        <f>IF(Q22&gt;5,"×","")</f>
        <v/>
      </c>
      <c r="S22" s="114" t="s">
        <v>143</v>
      </c>
      <c r="T22" s="99">
        <f t="shared" si="0"/>
        <v>6</v>
      </c>
      <c r="U22" s="16" t="str">
        <f>IF(T22&gt;15,"×","")</f>
        <v/>
      </c>
      <c r="V22" s="139"/>
      <c r="W22" s="136"/>
      <c r="X22" s="121"/>
    </row>
    <row r="23" spans="1:24" ht="14.25" thickBot="1" x14ac:dyDescent="0.2">
      <c r="A23" s="134"/>
      <c r="B23" s="105">
        <v>7.3</v>
      </c>
      <c r="C23" s="12" t="s">
        <v>16</v>
      </c>
      <c r="D23" s="110" t="s">
        <v>138</v>
      </c>
      <c r="E23" s="91"/>
      <c r="F23" s="92" t="str">
        <f>IF(E23&gt;5,"×","")</f>
        <v/>
      </c>
      <c r="G23" s="115" t="s">
        <v>138</v>
      </c>
      <c r="H23" s="91"/>
      <c r="I23" s="92" t="str">
        <f>IF(H23&gt;5,"×","")</f>
        <v/>
      </c>
      <c r="J23" s="110" t="s">
        <v>138</v>
      </c>
      <c r="K23" s="91"/>
      <c r="L23" s="92" t="str">
        <f>IF(K23&gt;5,"×","")</f>
        <v/>
      </c>
      <c r="M23" s="110" t="s">
        <v>138</v>
      </c>
      <c r="N23" s="91"/>
      <c r="O23" s="92" t="str">
        <f>IF(N23&gt;5,"×","")</f>
        <v/>
      </c>
      <c r="P23" s="110" t="s">
        <v>138</v>
      </c>
      <c r="Q23" s="91"/>
      <c r="R23" s="92" t="str">
        <f>IF(Q23&gt;5,"×","")</f>
        <v/>
      </c>
      <c r="S23" s="115" t="s">
        <v>143</v>
      </c>
      <c r="T23" s="85">
        <f t="shared" si="0"/>
        <v>0</v>
      </c>
      <c r="U23" s="17" t="str">
        <f>IF(T23&gt;15,"×","")</f>
        <v/>
      </c>
      <c r="V23" s="140"/>
      <c r="W23" s="137"/>
      <c r="X23" s="122"/>
    </row>
    <row r="24" spans="1:24" ht="15" thickTop="1" thickBot="1" x14ac:dyDescent="0.2">
      <c r="C24" s="4" t="s">
        <v>21</v>
      </c>
      <c r="D24" s="112" t="s">
        <v>141</v>
      </c>
      <c r="E24" s="95">
        <f>SUM(E10:E23)</f>
        <v>27</v>
      </c>
      <c r="F24" s="96" t="str">
        <f>IF(E24&gt;25,"×","")</f>
        <v>×</v>
      </c>
      <c r="G24" s="117" t="s">
        <v>141</v>
      </c>
      <c r="H24" s="95">
        <f t="shared" ref="H24" si="1">SUM(H10:H23)</f>
        <v>21</v>
      </c>
      <c r="I24" s="96" t="str">
        <f>IF(H24&gt;25,"×","")</f>
        <v/>
      </c>
      <c r="J24" s="112" t="s">
        <v>141</v>
      </c>
      <c r="K24" s="95">
        <f t="shared" ref="K24" si="2">SUM(K10:K23)</f>
        <v>29</v>
      </c>
      <c r="L24" s="96" t="str">
        <f>IF(K24&gt;25,"×","")</f>
        <v>×</v>
      </c>
      <c r="M24" s="112" t="s">
        <v>141</v>
      </c>
      <c r="N24" s="95">
        <f t="shared" ref="N24" si="3">SUM(N10:N23)</f>
        <v>25</v>
      </c>
      <c r="O24" s="96" t="str">
        <f>IF(N24&gt;25,"×","")</f>
        <v/>
      </c>
      <c r="P24" s="112" t="s">
        <v>141</v>
      </c>
      <c r="Q24" s="95">
        <f>SUM(Q10:Q23)</f>
        <v>31</v>
      </c>
      <c r="R24" s="97" t="str">
        <f>IF(Q24&gt;25,"×","")</f>
        <v>×</v>
      </c>
      <c r="S24" s="118"/>
      <c r="T24" s="2"/>
      <c r="U24" s="2"/>
      <c r="V24" s="118"/>
      <c r="W24" s="5" t="s">
        <v>22</v>
      </c>
      <c r="X24" s="2"/>
    </row>
    <row r="25" spans="1:24" ht="15" thickTop="1" thickBot="1" x14ac:dyDescent="0.2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19" t="s">
        <v>150</v>
      </c>
      <c r="W25" s="101">
        <f>W10+W17+W20+W21</f>
        <v>133</v>
      </c>
      <c r="X25" s="102" t="str">
        <f>IF(W25&gt;=70,"","×")</f>
        <v/>
      </c>
    </row>
    <row r="26" spans="1:24" ht="14.25" thickTop="1" x14ac:dyDescent="0.15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1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</sheetData>
  <sheetProtection password="EA6E" sheet="1" objects="1" scenarios="1" selectLockedCells="1"/>
  <mergeCells count="20">
    <mergeCell ref="M7:P7"/>
    <mergeCell ref="A10:A16"/>
    <mergeCell ref="A17:A19"/>
    <mergeCell ref="A21:A23"/>
    <mergeCell ref="W10:W16"/>
    <mergeCell ref="W17:W19"/>
    <mergeCell ref="W21:W23"/>
    <mergeCell ref="V10:V16"/>
    <mergeCell ref="V17:V19"/>
    <mergeCell ref="V21:V23"/>
    <mergeCell ref="X10:X16"/>
    <mergeCell ref="X17:X19"/>
    <mergeCell ref="X21:X23"/>
    <mergeCell ref="D9:F9"/>
    <mergeCell ref="G9:I9"/>
    <mergeCell ref="J9:L9"/>
    <mergeCell ref="M9:O9"/>
    <mergeCell ref="P9:R9"/>
    <mergeCell ref="S9:U9"/>
    <mergeCell ref="V9:X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&amp;LＪＳＮＤＩ&amp;RJSNDI EB2-3(Rev.20160510)</oddHeader>
    <oddFooter>&amp;R一般社団法人 日本非破壊検査協会 認証事業本部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0"/>
  <sheetViews>
    <sheetView view="pageLayout" zoomScaleNormal="100" workbookViewId="0">
      <selection activeCell="F6" sqref="F6"/>
    </sheetView>
  </sheetViews>
  <sheetFormatPr defaultRowHeight="11.25" x14ac:dyDescent="0.15"/>
  <cols>
    <col min="1" max="1" width="5.625" style="20" customWidth="1"/>
    <col min="2" max="2" width="5.25" style="20" bestFit="1" customWidth="1"/>
    <col min="3" max="3" width="37.125" style="20" customWidth="1"/>
    <col min="4" max="4" width="11" style="20" customWidth="1"/>
    <col min="5" max="5" width="10.875" style="20" customWidth="1"/>
    <col min="6" max="6" width="8.5" style="20" customWidth="1"/>
    <col min="7" max="7" width="4.75" style="20" customWidth="1"/>
    <col min="8" max="9" width="2.75" style="20" customWidth="1"/>
    <col min="10" max="10" width="5.625" style="20" customWidth="1"/>
    <col min="11" max="11" width="5.25" style="20" bestFit="1" customWidth="1"/>
    <col min="12" max="12" width="37.125" style="20" customWidth="1"/>
    <col min="13" max="13" width="11" style="20" customWidth="1"/>
    <col min="14" max="14" width="10.875" style="20" customWidth="1"/>
    <col min="15" max="15" width="8.5" style="20" customWidth="1"/>
    <col min="16" max="16" width="4.875" style="20" customWidth="1"/>
    <col min="17" max="18" width="2.75" style="20" customWidth="1"/>
    <col min="19" max="19" width="5.625" style="20" customWidth="1"/>
    <col min="20" max="20" width="5.25" style="20" bestFit="1" customWidth="1"/>
    <col min="21" max="21" width="37.125" style="20" customWidth="1"/>
    <col min="22" max="22" width="11" style="20" customWidth="1"/>
    <col min="23" max="23" width="10.875" style="20" customWidth="1"/>
    <col min="24" max="24" width="8.5" style="20" customWidth="1"/>
    <col min="25" max="25" width="4.875" style="20" customWidth="1"/>
    <col min="26" max="27" width="2.75" style="20" customWidth="1"/>
    <col min="28" max="28" width="5.625" style="20" customWidth="1"/>
    <col min="29" max="29" width="5.25" style="20" bestFit="1" customWidth="1"/>
    <col min="30" max="30" width="37.125" style="20" customWidth="1"/>
    <col min="31" max="31" width="11" style="20" customWidth="1"/>
    <col min="32" max="32" width="10.875" style="20" customWidth="1"/>
    <col min="33" max="33" width="8.5" style="20" customWidth="1"/>
    <col min="34" max="34" width="4.875" style="20" customWidth="1"/>
    <col min="35" max="36" width="2.75" style="20" customWidth="1"/>
    <col min="37" max="37" width="5.625" style="20" customWidth="1"/>
    <col min="38" max="38" width="5.25" style="20" bestFit="1" customWidth="1"/>
    <col min="39" max="39" width="37.125" style="20" customWidth="1"/>
    <col min="40" max="40" width="11" style="20" customWidth="1"/>
    <col min="41" max="41" width="10.875" style="20" customWidth="1"/>
    <col min="42" max="42" width="8.5" style="20" customWidth="1"/>
    <col min="43" max="43" width="4.875" style="20" customWidth="1"/>
    <col min="44" max="45" width="2.75" style="20" customWidth="1"/>
    <col min="46" max="46" width="5.625" style="20" customWidth="1"/>
    <col min="47" max="47" width="5.25" style="20" bestFit="1" customWidth="1"/>
    <col min="48" max="48" width="19.125" style="20" customWidth="1"/>
    <col min="49" max="49" width="12.75" style="20" customWidth="1"/>
    <col min="50" max="50" width="2.75" style="20" customWidth="1"/>
    <col min="51" max="51" width="25" style="20" customWidth="1"/>
    <col min="52" max="52" width="12.75" style="20" customWidth="1"/>
    <col min="53" max="54" width="2.75" style="20" customWidth="1"/>
    <col min="55" max="55" width="7.375" style="20" customWidth="1"/>
    <col min="56" max="56" width="5.25" style="20" bestFit="1" customWidth="1"/>
    <col min="57" max="57" width="20.625" style="20" customWidth="1"/>
    <col min="58" max="62" width="7.5" style="20" bestFit="1" customWidth="1"/>
    <col min="63" max="16384" width="9" style="20"/>
  </cols>
  <sheetData>
    <row r="1" spans="1:64" ht="15" thickBot="1" x14ac:dyDescent="0.2">
      <c r="A1" s="190" t="s">
        <v>112</v>
      </c>
      <c r="B1" s="190"/>
      <c r="C1" s="190"/>
      <c r="D1" s="190"/>
      <c r="E1" s="191"/>
      <c r="F1" s="181">
        <f>(YEAR(F3))-6</f>
        <v>2014</v>
      </c>
      <c r="G1" s="182"/>
      <c r="H1" s="183"/>
      <c r="J1" s="190" t="s">
        <v>114</v>
      </c>
      <c r="K1" s="190"/>
      <c r="L1" s="190"/>
      <c r="M1" s="190"/>
      <c r="N1" s="191"/>
      <c r="O1" s="181">
        <f>(YEAR(F3))-5</f>
        <v>2015</v>
      </c>
      <c r="P1" s="187"/>
      <c r="Q1" s="188"/>
      <c r="S1" s="190" t="s">
        <v>118</v>
      </c>
      <c r="T1" s="190"/>
      <c r="U1" s="190"/>
      <c r="V1" s="190"/>
      <c r="W1" s="191"/>
      <c r="X1" s="181">
        <f>(YEAR(F3))-4</f>
        <v>2016</v>
      </c>
      <c r="Y1" s="182"/>
      <c r="Z1" s="183"/>
      <c r="AB1" s="190" t="s">
        <v>119</v>
      </c>
      <c r="AC1" s="190"/>
      <c r="AD1" s="190"/>
      <c r="AE1" s="190"/>
      <c r="AF1" s="191"/>
      <c r="AG1" s="181">
        <f>(YEAR(F3))-3</f>
        <v>2017</v>
      </c>
      <c r="AH1" s="182"/>
      <c r="AI1" s="183"/>
      <c r="AK1" s="190" t="s">
        <v>120</v>
      </c>
      <c r="AL1" s="190"/>
      <c r="AM1" s="190"/>
      <c r="AN1" s="190"/>
      <c r="AO1" s="191"/>
      <c r="AP1" s="181">
        <f>(YEAR(F3))-2</f>
        <v>2018</v>
      </c>
      <c r="AQ1" s="182"/>
      <c r="AR1" s="183"/>
      <c r="AS1" s="28"/>
      <c r="AT1" s="192" t="s">
        <v>135</v>
      </c>
      <c r="AU1" s="192"/>
      <c r="AV1" s="192"/>
      <c r="AW1" s="192"/>
      <c r="AX1" s="192"/>
      <c r="AY1" s="192"/>
      <c r="AZ1" s="192"/>
      <c r="BA1" s="192"/>
      <c r="BC1" s="180" t="s">
        <v>134</v>
      </c>
      <c r="BD1" s="180"/>
      <c r="BE1" s="180"/>
      <c r="BF1" s="180"/>
      <c r="BG1" s="180"/>
      <c r="BH1" s="180"/>
      <c r="BI1" s="180"/>
      <c r="BJ1" s="180"/>
      <c r="BK1" s="180"/>
      <c r="BL1" s="180"/>
    </row>
    <row r="2" spans="1:64" ht="21" x14ac:dyDescent="0.15">
      <c r="A2" s="184" t="s">
        <v>113</v>
      </c>
      <c r="B2" s="184"/>
      <c r="C2" s="78" t="s">
        <v>115</v>
      </c>
      <c r="D2" s="81" t="s">
        <v>104</v>
      </c>
      <c r="E2" s="80" t="s">
        <v>117</v>
      </c>
      <c r="F2" s="48"/>
      <c r="G2" s="48"/>
      <c r="H2" s="48"/>
      <c r="I2" s="28"/>
      <c r="J2" s="189" t="s">
        <v>113</v>
      </c>
      <c r="K2" s="189"/>
      <c r="L2" s="39" t="str">
        <f>$C$2</f>
        <v>非破壊  太郎</v>
      </c>
      <c r="M2" s="49" t="s">
        <v>104</v>
      </c>
      <c r="N2" s="41" t="str">
        <f>$E$2</f>
        <v>ＵＴ</v>
      </c>
      <c r="O2" s="50"/>
      <c r="P2" s="50"/>
      <c r="Q2" s="51"/>
      <c r="S2" s="189" t="s">
        <v>113</v>
      </c>
      <c r="T2" s="189"/>
      <c r="U2" s="39" t="str">
        <f>$C$2</f>
        <v>非破壊  太郎</v>
      </c>
      <c r="V2" s="49" t="s">
        <v>104</v>
      </c>
      <c r="W2" s="41" t="str">
        <f>$E$2</f>
        <v>ＵＴ</v>
      </c>
      <c r="X2" s="50"/>
      <c r="Y2" s="50"/>
      <c r="Z2" s="51"/>
      <c r="AB2" s="189" t="s">
        <v>113</v>
      </c>
      <c r="AC2" s="189"/>
      <c r="AD2" s="39" t="str">
        <f>$C$2</f>
        <v>非破壊  太郎</v>
      </c>
      <c r="AE2" s="49" t="s">
        <v>104</v>
      </c>
      <c r="AF2" s="41" t="str">
        <f>$E$2</f>
        <v>ＵＴ</v>
      </c>
      <c r="AG2" s="50"/>
      <c r="AH2" s="50"/>
      <c r="AI2" s="51"/>
      <c r="AK2" s="189" t="s">
        <v>113</v>
      </c>
      <c r="AL2" s="189"/>
      <c r="AM2" s="39" t="str">
        <f>$C$2</f>
        <v>非破壊  太郎</v>
      </c>
      <c r="AN2" s="49" t="s">
        <v>104</v>
      </c>
      <c r="AO2" s="41" t="str">
        <f>$E$2</f>
        <v>ＵＴ</v>
      </c>
      <c r="AP2" s="53"/>
      <c r="AQ2" s="53"/>
      <c r="AR2" s="53"/>
      <c r="AS2" s="54"/>
      <c r="AT2" s="189" t="s">
        <v>113</v>
      </c>
      <c r="AU2" s="189"/>
      <c r="AV2" s="39" t="str">
        <f>$C$2</f>
        <v>非破壊  太郎</v>
      </c>
      <c r="AW2" s="195" t="s">
        <v>104</v>
      </c>
      <c r="AX2" s="196"/>
      <c r="AY2" s="41" t="str">
        <f>$E$2</f>
        <v>ＵＴ</v>
      </c>
      <c r="AZ2" s="55"/>
      <c r="BA2" s="53"/>
      <c r="BB2" s="28"/>
      <c r="BC2" s="167" t="s">
        <v>128</v>
      </c>
      <c r="BD2" s="168"/>
      <c r="BE2" s="68"/>
      <c r="BF2" s="169" t="s">
        <v>110</v>
      </c>
      <c r="BG2" s="170"/>
      <c r="BH2" s="174"/>
      <c r="BI2" s="175"/>
      <c r="BJ2" s="175"/>
      <c r="BK2" s="67" t="s">
        <v>111</v>
      </c>
      <c r="BL2" s="19"/>
    </row>
    <row r="3" spans="1:64" x14ac:dyDescent="0.15">
      <c r="A3" s="185" t="s">
        <v>103</v>
      </c>
      <c r="B3" s="185"/>
      <c r="C3" s="79" t="s">
        <v>116</v>
      </c>
      <c r="D3" s="186" t="s">
        <v>105</v>
      </c>
      <c r="E3" s="186"/>
      <c r="F3" s="179">
        <v>44104</v>
      </c>
      <c r="G3" s="179"/>
      <c r="H3" s="179"/>
      <c r="J3" s="142" t="s">
        <v>103</v>
      </c>
      <c r="K3" s="142"/>
      <c r="L3" s="39" t="str">
        <f>$C$3</f>
        <v>Ｐ１２３４５６７８</v>
      </c>
      <c r="M3" s="166" t="s">
        <v>105</v>
      </c>
      <c r="N3" s="166"/>
      <c r="O3" s="173">
        <f>$F$3</f>
        <v>44104</v>
      </c>
      <c r="P3" s="173"/>
      <c r="Q3" s="173"/>
      <c r="S3" s="142" t="s">
        <v>103</v>
      </c>
      <c r="T3" s="142"/>
      <c r="U3" s="39" t="str">
        <f>$C$3</f>
        <v>Ｐ１２３４５６７８</v>
      </c>
      <c r="V3" s="166" t="s">
        <v>105</v>
      </c>
      <c r="W3" s="166"/>
      <c r="X3" s="173">
        <f>$F$3</f>
        <v>44104</v>
      </c>
      <c r="Y3" s="173"/>
      <c r="Z3" s="173"/>
      <c r="AB3" s="142" t="s">
        <v>103</v>
      </c>
      <c r="AC3" s="142"/>
      <c r="AD3" s="39" t="str">
        <f>$C$3</f>
        <v>Ｐ１２３４５６７８</v>
      </c>
      <c r="AE3" s="166" t="s">
        <v>105</v>
      </c>
      <c r="AF3" s="166"/>
      <c r="AG3" s="173">
        <f>$F$3</f>
        <v>44104</v>
      </c>
      <c r="AH3" s="173"/>
      <c r="AI3" s="173"/>
      <c r="AK3" s="142" t="s">
        <v>103</v>
      </c>
      <c r="AL3" s="142"/>
      <c r="AM3" s="39" t="str">
        <f>$C$3</f>
        <v>Ｐ１２３４５６７８</v>
      </c>
      <c r="AN3" s="166" t="s">
        <v>105</v>
      </c>
      <c r="AO3" s="166"/>
      <c r="AP3" s="173">
        <f>$F$3</f>
        <v>44104</v>
      </c>
      <c r="AQ3" s="173"/>
      <c r="AR3" s="173"/>
      <c r="AS3" s="54"/>
      <c r="AT3" s="142" t="s">
        <v>103</v>
      </c>
      <c r="AU3" s="142"/>
      <c r="AV3" s="39" t="str">
        <f>$C$3</f>
        <v>Ｐ１２３４５６７８</v>
      </c>
      <c r="AW3" s="193" t="s">
        <v>124</v>
      </c>
      <c r="AX3" s="194"/>
      <c r="AY3" s="56">
        <f>$F$3</f>
        <v>44104</v>
      </c>
      <c r="AZ3" s="55"/>
      <c r="BA3" s="53"/>
      <c r="BB3" s="28"/>
      <c r="BC3" s="166" t="s">
        <v>103</v>
      </c>
      <c r="BD3" s="166"/>
      <c r="BE3" s="39" t="str">
        <f>$C$3</f>
        <v>Ｐ１２３４５６７８</v>
      </c>
      <c r="BF3" s="142" t="s">
        <v>104</v>
      </c>
      <c r="BG3" s="142"/>
      <c r="BH3" s="41" t="str">
        <f>$E$2</f>
        <v>ＵＴ</v>
      </c>
      <c r="BI3" s="171" t="s">
        <v>125</v>
      </c>
      <c r="BJ3" s="172"/>
      <c r="BK3" s="166">
        <f>$F$3</f>
        <v>44104</v>
      </c>
      <c r="BL3" s="142"/>
    </row>
    <row r="4" spans="1:64" ht="3" customHeight="1" x14ac:dyDescent="0.15">
      <c r="A4" s="22"/>
      <c r="B4" s="22"/>
      <c r="C4" s="22"/>
      <c r="D4" s="23"/>
      <c r="E4" s="32"/>
      <c r="F4" s="32"/>
      <c r="G4" s="32"/>
      <c r="H4" s="32"/>
      <c r="J4" s="22"/>
      <c r="K4" s="22"/>
      <c r="L4" s="22"/>
      <c r="M4" s="23"/>
      <c r="N4" s="32"/>
      <c r="O4" s="32"/>
      <c r="P4" s="32"/>
      <c r="Q4" s="32"/>
      <c r="S4" s="22"/>
      <c r="T4" s="22"/>
      <c r="U4" s="22"/>
      <c r="V4" s="23"/>
      <c r="W4" s="32"/>
      <c r="X4" s="32"/>
      <c r="Y4" s="32"/>
      <c r="Z4" s="32"/>
      <c r="AB4" s="21"/>
      <c r="AC4" s="21"/>
      <c r="AD4" s="21"/>
      <c r="AE4" s="21"/>
      <c r="AF4" s="32"/>
      <c r="AG4" s="32"/>
      <c r="AH4" s="32"/>
      <c r="AI4" s="32"/>
      <c r="AK4" s="21"/>
      <c r="AL4" s="21"/>
      <c r="AM4" s="21"/>
      <c r="AN4" s="21"/>
      <c r="AO4" s="32"/>
      <c r="AP4" s="32"/>
      <c r="AQ4" s="32"/>
      <c r="AR4" s="32"/>
      <c r="AS4" s="27"/>
      <c r="AT4" s="34"/>
      <c r="AU4" s="34"/>
      <c r="AV4" s="34"/>
      <c r="AW4" s="34"/>
      <c r="AX4" s="34"/>
      <c r="AY4" s="34"/>
      <c r="AZ4" s="34"/>
      <c r="BA4" s="34"/>
      <c r="BC4" s="44"/>
      <c r="BD4" s="44"/>
      <c r="BE4" s="45"/>
      <c r="BF4" s="45"/>
      <c r="BG4" s="45"/>
      <c r="BH4" s="45"/>
      <c r="BI4" s="45"/>
      <c r="BJ4" s="45"/>
      <c r="BK4" s="45"/>
      <c r="BL4" s="45"/>
    </row>
    <row r="5" spans="1:64" x14ac:dyDescent="0.15">
      <c r="A5" s="25" t="s">
        <v>29</v>
      </c>
      <c r="B5" s="25" t="s">
        <v>30</v>
      </c>
      <c r="C5" s="25" t="s">
        <v>31</v>
      </c>
      <c r="D5" s="52" t="s">
        <v>121</v>
      </c>
      <c r="E5" s="82" t="s">
        <v>32</v>
      </c>
      <c r="F5" s="82" t="s">
        <v>35</v>
      </c>
      <c r="G5" s="141" t="s">
        <v>33</v>
      </c>
      <c r="H5" s="144"/>
      <c r="J5" s="25" t="s">
        <v>29</v>
      </c>
      <c r="K5" s="25" t="s">
        <v>30</v>
      </c>
      <c r="L5" s="25" t="s">
        <v>31</v>
      </c>
      <c r="M5" s="52" t="s">
        <v>121</v>
      </c>
      <c r="N5" s="82" t="s">
        <v>32</v>
      </c>
      <c r="O5" s="82" t="s">
        <v>35</v>
      </c>
      <c r="P5" s="141" t="s">
        <v>33</v>
      </c>
      <c r="Q5" s="144"/>
      <c r="S5" s="25" t="s">
        <v>29</v>
      </c>
      <c r="T5" s="25" t="s">
        <v>30</v>
      </c>
      <c r="U5" s="25" t="s">
        <v>31</v>
      </c>
      <c r="V5" s="52" t="s">
        <v>121</v>
      </c>
      <c r="W5" s="82" t="s">
        <v>32</v>
      </c>
      <c r="X5" s="82" t="s">
        <v>35</v>
      </c>
      <c r="Y5" s="141" t="s">
        <v>33</v>
      </c>
      <c r="Z5" s="144"/>
      <c r="AB5" s="25" t="s">
        <v>29</v>
      </c>
      <c r="AC5" s="25" t="s">
        <v>30</v>
      </c>
      <c r="AD5" s="25" t="s">
        <v>31</v>
      </c>
      <c r="AE5" s="52" t="s">
        <v>121</v>
      </c>
      <c r="AF5" s="82" t="s">
        <v>32</v>
      </c>
      <c r="AG5" s="82" t="s">
        <v>35</v>
      </c>
      <c r="AH5" s="141" t="s">
        <v>33</v>
      </c>
      <c r="AI5" s="144"/>
      <c r="AK5" s="25" t="s">
        <v>29</v>
      </c>
      <c r="AL5" s="25" t="s">
        <v>30</v>
      </c>
      <c r="AM5" s="25" t="s">
        <v>31</v>
      </c>
      <c r="AN5" s="52" t="s">
        <v>121</v>
      </c>
      <c r="AO5" s="82" t="s">
        <v>32</v>
      </c>
      <c r="AP5" s="82" t="s">
        <v>35</v>
      </c>
      <c r="AQ5" s="141" t="s">
        <v>33</v>
      </c>
      <c r="AR5" s="144"/>
      <c r="AS5" s="35"/>
      <c r="AT5" s="31" t="s">
        <v>29</v>
      </c>
      <c r="AU5" s="25" t="s">
        <v>30</v>
      </c>
      <c r="AV5" s="52" t="s">
        <v>122</v>
      </c>
      <c r="AW5" s="150" t="s">
        <v>81</v>
      </c>
      <c r="AX5" s="150"/>
      <c r="AY5" s="52" t="s">
        <v>123</v>
      </c>
      <c r="AZ5" s="150" t="s">
        <v>82</v>
      </c>
      <c r="BA5" s="150"/>
      <c r="BC5" s="29" t="s">
        <v>29</v>
      </c>
      <c r="BD5" s="29" t="s">
        <v>30</v>
      </c>
      <c r="BE5" s="29" t="s">
        <v>31</v>
      </c>
      <c r="BF5" s="66">
        <f>F1</f>
        <v>2014</v>
      </c>
      <c r="BG5" s="66">
        <f>O1</f>
        <v>2015</v>
      </c>
      <c r="BH5" s="66">
        <f>X1</f>
        <v>2016</v>
      </c>
      <c r="BI5" s="66">
        <f>AG1</f>
        <v>2017</v>
      </c>
      <c r="BJ5" s="66">
        <f>AP1</f>
        <v>2018</v>
      </c>
      <c r="BK5" s="29" t="s">
        <v>101</v>
      </c>
      <c r="BL5" s="29" t="s">
        <v>102</v>
      </c>
    </row>
    <row r="6" spans="1:64" x14ac:dyDescent="0.15">
      <c r="A6" s="145" t="s">
        <v>17</v>
      </c>
      <c r="B6" s="146">
        <v>1</v>
      </c>
      <c r="C6" s="151" t="s">
        <v>36</v>
      </c>
      <c r="D6" s="154">
        <v>3</v>
      </c>
      <c r="E6" s="71" t="s">
        <v>50</v>
      </c>
      <c r="F6" s="72">
        <v>1</v>
      </c>
      <c r="G6" s="155">
        <f>SUM(F6:F8)</f>
        <v>3</v>
      </c>
      <c r="H6" s="156" t="str">
        <f>IF(G6&gt;D6,"✓","")</f>
        <v/>
      </c>
      <c r="J6" s="145" t="s">
        <v>17</v>
      </c>
      <c r="K6" s="146">
        <v>1</v>
      </c>
      <c r="L6" s="151" t="s">
        <v>36</v>
      </c>
      <c r="M6" s="154">
        <v>3</v>
      </c>
      <c r="N6" s="71" t="s">
        <v>62</v>
      </c>
      <c r="O6" s="72">
        <v>1</v>
      </c>
      <c r="P6" s="155">
        <f>SUM(O6:O8)</f>
        <v>1</v>
      </c>
      <c r="Q6" s="156" t="str">
        <f>IF(P6&gt;M6,"✓","")</f>
        <v/>
      </c>
      <c r="S6" s="145" t="s">
        <v>17</v>
      </c>
      <c r="T6" s="146">
        <v>1</v>
      </c>
      <c r="U6" s="151" t="s">
        <v>36</v>
      </c>
      <c r="V6" s="154">
        <v>3</v>
      </c>
      <c r="W6" s="71" t="s">
        <v>74</v>
      </c>
      <c r="X6" s="72">
        <v>1</v>
      </c>
      <c r="Y6" s="155">
        <f>SUM(X6:X8)</f>
        <v>2</v>
      </c>
      <c r="Z6" s="156" t="str">
        <f>IF(Y6&gt;V6,"✓","")</f>
        <v/>
      </c>
      <c r="AB6" s="145" t="s">
        <v>17</v>
      </c>
      <c r="AC6" s="146">
        <v>1</v>
      </c>
      <c r="AD6" s="151" t="s">
        <v>36</v>
      </c>
      <c r="AE6" s="154">
        <v>3</v>
      </c>
      <c r="AF6" s="71" t="s">
        <v>75</v>
      </c>
      <c r="AG6" s="72">
        <v>1</v>
      </c>
      <c r="AH6" s="155">
        <f>SUM(AG6:AG8)</f>
        <v>2</v>
      </c>
      <c r="AI6" s="156" t="str">
        <f>IF(AH6&gt;AE6,"✓","")</f>
        <v/>
      </c>
      <c r="AK6" s="145" t="s">
        <v>17</v>
      </c>
      <c r="AL6" s="146">
        <v>1</v>
      </c>
      <c r="AM6" s="151" t="s">
        <v>36</v>
      </c>
      <c r="AN6" s="154">
        <v>3</v>
      </c>
      <c r="AO6" s="71" t="s">
        <v>76</v>
      </c>
      <c r="AP6" s="72">
        <v>1</v>
      </c>
      <c r="AQ6" s="155">
        <f>SUM(AP6:AP8)</f>
        <v>1</v>
      </c>
      <c r="AR6" s="156" t="str">
        <f>IF(AQ6&gt;AN6,"✓","")</f>
        <v/>
      </c>
      <c r="AS6" s="36"/>
      <c r="AT6" s="145" t="s">
        <v>17</v>
      </c>
      <c r="AU6" s="146">
        <v>1</v>
      </c>
      <c r="AV6" s="141">
        <v>8</v>
      </c>
      <c r="AW6" s="141">
        <f>G6+P6+Y6+AH6+AQ6</f>
        <v>9</v>
      </c>
      <c r="AX6" s="159" t="str">
        <f>IF(AW6&gt;AV6,"✓","")</f>
        <v>✓</v>
      </c>
      <c r="AY6" s="157">
        <v>20</v>
      </c>
      <c r="AZ6" s="157">
        <f>SUM(AW6:AW30)</f>
        <v>24</v>
      </c>
      <c r="BA6" s="158" t="str">
        <f>IF(AZ6&gt;AY6,"✓","")</f>
        <v>✓</v>
      </c>
      <c r="BC6" s="145" t="s">
        <v>17</v>
      </c>
      <c r="BD6" s="146">
        <v>1</v>
      </c>
      <c r="BE6" s="147" t="s">
        <v>36</v>
      </c>
      <c r="BF6" s="142">
        <f>G6</f>
        <v>3</v>
      </c>
      <c r="BG6" s="142">
        <f>P6</f>
        <v>1</v>
      </c>
      <c r="BH6" s="142">
        <f>Y6</f>
        <v>2</v>
      </c>
      <c r="BI6" s="142">
        <f>AH6</f>
        <v>2</v>
      </c>
      <c r="BJ6" s="142">
        <f>AQ6</f>
        <v>1</v>
      </c>
      <c r="BK6" s="141">
        <f>AW6</f>
        <v>9</v>
      </c>
      <c r="BL6" s="142">
        <f>AZ6</f>
        <v>24</v>
      </c>
    </row>
    <row r="7" spans="1:64" x14ac:dyDescent="0.15">
      <c r="A7" s="145"/>
      <c r="B7" s="144"/>
      <c r="C7" s="152"/>
      <c r="D7" s="142"/>
      <c r="E7" s="73" t="s">
        <v>51</v>
      </c>
      <c r="F7" s="74">
        <v>1</v>
      </c>
      <c r="G7" s="155"/>
      <c r="H7" s="156"/>
      <c r="J7" s="145"/>
      <c r="K7" s="144"/>
      <c r="L7" s="152"/>
      <c r="M7" s="142"/>
      <c r="N7" s="73"/>
      <c r="O7" s="74"/>
      <c r="P7" s="155"/>
      <c r="Q7" s="156"/>
      <c r="S7" s="145"/>
      <c r="T7" s="144"/>
      <c r="U7" s="152"/>
      <c r="V7" s="142"/>
      <c r="W7" s="73" t="s">
        <v>77</v>
      </c>
      <c r="X7" s="74">
        <v>1</v>
      </c>
      <c r="Y7" s="155"/>
      <c r="Z7" s="156"/>
      <c r="AB7" s="145"/>
      <c r="AC7" s="144"/>
      <c r="AD7" s="152"/>
      <c r="AE7" s="142"/>
      <c r="AF7" s="73" t="s">
        <v>78</v>
      </c>
      <c r="AG7" s="74">
        <v>1</v>
      </c>
      <c r="AH7" s="155"/>
      <c r="AI7" s="156"/>
      <c r="AK7" s="145"/>
      <c r="AL7" s="144"/>
      <c r="AM7" s="152"/>
      <c r="AN7" s="142"/>
      <c r="AO7" s="73"/>
      <c r="AP7" s="74"/>
      <c r="AQ7" s="155"/>
      <c r="AR7" s="156"/>
      <c r="AS7" s="36"/>
      <c r="AT7" s="145"/>
      <c r="AU7" s="144"/>
      <c r="AV7" s="141"/>
      <c r="AW7" s="141"/>
      <c r="AX7" s="159"/>
      <c r="AY7" s="157"/>
      <c r="AZ7" s="157"/>
      <c r="BA7" s="158"/>
      <c r="BC7" s="145"/>
      <c r="BD7" s="144"/>
      <c r="BE7" s="148"/>
      <c r="BF7" s="142"/>
      <c r="BG7" s="142"/>
      <c r="BH7" s="142"/>
      <c r="BI7" s="142"/>
      <c r="BJ7" s="142"/>
      <c r="BK7" s="141"/>
      <c r="BL7" s="142"/>
    </row>
    <row r="8" spans="1:64" x14ac:dyDescent="0.15">
      <c r="A8" s="145"/>
      <c r="B8" s="144"/>
      <c r="C8" s="153"/>
      <c r="D8" s="142"/>
      <c r="E8" s="75" t="s">
        <v>52</v>
      </c>
      <c r="F8" s="76">
        <v>1</v>
      </c>
      <c r="G8" s="155"/>
      <c r="H8" s="156"/>
      <c r="J8" s="145"/>
      <c r="K8" s="144"/>
      <c r="L8" s="153"/>
      <c r="M8" s="142"/>
      <c r="N8" s="75"/>
      <c r="O8" s="76"/>
      <c r="P8" s="155"/>
      <c r="Q8" s="156"/>
      <c r="S8" s="145"/>
      <c r="T8" s="144"/>
      <c r="U8" s="153"/>
      <c r="V8" s="142"/>
      <c r="W8" s="75"/>
      <c r="X8" s="76"/>
      <c r="Y8" s="155"/>
      <c r="Z8" s="156"/>
      <c r="AB8" s="145"/>
      <c r="AC8" s="144"/>
      <c r="AD8" s="153"/>
      <c r="AE8" s="142"/>
      <c r="AF8" s="75"/>
      <c r="AG8" s="76"/>
      <c r="AH8" s="155"/>
      <c r="AI8" s="156"/>
      <c r="AK8" s="145"/>
      <c r="AL8" s="144"/>
      <c r="AM8" s="153"/>
      <c r="AN8" s="142"/>
      <c r="AO8" s="75"/>
      <c r="AP8" s="76"/>
      <c r="AQ8" s="155"/>
      <c r="AR8" s="156"/>
      <c r="AS8" s="36"/>
      <c r="AT8" s="145"/>
      <c r="AU8" s="144"/>
      <c r="AV8" s="141"/>
      <c r="AW8" s="141"/>
      <c r="AX8" s="159"/>
      <c r="AY8" s="157"/>
      <c r="AZ8" s="157"/>
      <c r="BA8" s="158"/>
      <c r="BC8" s="145"/>
      <c r="BD8" s="144"/>
      <c r="BE8" s="149"/>
      <c r="BF8" s="142"/>
      <c r="BG8" s="142"/>
      <c r="BH8" s="142"/>
      <c r="BI8" s="142"/>
      <c r="BJ8" s="142"/>
      <c r="BK8" s="141"/>
      <c r="BL8" s="142"/>
    </row>
    <row r="9" spans="1:64" ht="11.25" customHeight="1" x14ac:dyDescent="0.15">
      <c r="A9" s="145"/>
      <c r="B9" s="144">
        <v>2.1</v>
      </c>
      <c r="C9" s="145" t="s">
        <v>37</v>
      </c>
      <c r="D9" s="142">
        <v>3</v>
      </c>
      <c r="E9" s="77"/>
      <c r="F9" s="72"/>
      <c r="G9" s="155">
        <f>SUM(F9:F11)</f>
        <v>0</v>
      </c>
      <c r="H9" s="156" t="str">
        <f>IF(G9&gt;D9,"✓","")</f>
        <v/>
      </c>
      <c r="J9" s="145"/>
      <c r="K9" s="144">
        <v>2.1</v>
      </c>
      <c r="L9" s="145" t="s">
        <v>37</v>
      </c>
      <c r="M9" s="142">
        <v>3</v>
      </c>
      <c r="N9" s="77"/>
      <c r="O9" s="72"/>
      <c r="P9" s="155">
        <f>SUM(O9:O11)</f>
        <v>0</v>
      </c>
      <c r="Q9" s="156" t="str">
        <f>IF(P9&gt;M9,"✓","")</f>
        <v/>
      </c>
      <c r="S9" s="145"/>
      <c r="T9" s="144">
        <v>2.1</v>
      </c>
      <c r="U9" s="145" t="s">
        <v>37</v>
      </c>
      <c r="V9" s="142">
        <v>3</v>
      </c>
      <c r="W9" s="77"/>
      <c r="X9" s="72"/>
      <c r="Y9" s="155">
        <f>SUM(X9:X11)</f>
        <v>0</v>
      </c>
      <c r="Z9" s="156" t="str">
        <f>IF(Y9&gt;V9,"✓","")</f>
        <v/>
      </c>
      <c r="AB9" s="145"/>
      <c r="AC9" s="144">
        <v>2.1</v>
      </c>
      <c r="AD9" s="145" t="s">
        <v>37</v>
      </c>
      <c r="AE9" s="142">
        <v>3</v>
      </c>
      <c r="AF9" s="77"/>
      <c r="AG9" s="72"/>
      <c r="AH9" s="155">
        <f>SUM(AG9:AG11)</f>
        <v>0</v>
      </c>
      <c r="AI9" s="156" t="str">
        <f>IF(AH9&gt;AE9,"✓","")</f>
        <v/>
      </c>
      <c r="AK9" s="145"/>
      <c r="AL9" s="144">
        <v>2.1</v>
      </c>
      <c r="AM9" s="145" t="s">
        <v>37</v>
      </c>
      <c r="AN9" s="142">
        <v>3</v>
      </c>
      <c r="AO9" s="77"/>
      <c r="AP9" s="72"/>
      <c r="AQ9" s="155">
        <f>SUM(AP9:AP11)</f>
        <v>0</v>
      </c>
      <c r="AR9" s="156" t="str">
        <f>IF(AQ9&gt;AN9,"✓","")</f>
        <v/>
      </c>
      <c r="AS9" s="36"/>
      <c r="AT9" s="145"/>
      <c r="AU9" s="144">
        <v>2.1</v>
      </c>
      <c r="AV9" s="141">
        <v>8</v>
      </c>
      <c r="AW9" s="141">
        <f>G9+P9+Y9+AH9+AQ9</f>
        <v>0</v>
      </c>
      <c r="AX9" s="159" t="str">
        <f t="shared" ref="AX9" si="0">IF(AW9&gt;AV9,"✓","")</f>
        <v/>
      </c>
      <c r="AY9" s="157"/>
      <c r="AZ9" s="157"/>
      <c r="BA9" s="158"/>
      <c r="BC9" s="145"/>
      <c r="BD9" s="144">
        <v>2.1</v>
      </c>
      <c r="BE9" s="145" t="s">
        <v>37</v>
      </c>
      <c r="BF9" s="142">
        <f t="shared" ref="BF9" si="1">G9</f>
        <v>0</v>
      </c>
      <c r="BG9" s="142">
        <f t="shared" ref="BG9" si="2">P9</f>
        <v>0</v>
      </c>
      <c r="BH9" s="142">
        <f t="shared" ref="BH9" si="3">Y9</f>
        <v>0</v>
      </c>
      <c r="BI9" s="142">
        <f t="shared" ref="BI9" si="4">AH9</f>
        <v>0</v>
      </c>
      <c r="BJ9" s="142">
        <f t="shared" ref="BJ9" si="5">AQ9</f>
        <v>0</v>
      </c>
      <c r="BK9" s="141">
        <f t="shared" ref="BK9" si="6">AW9</f>
        <v>0</v>
      </c>
      <c r="BL9" s="142"/>
    </row>
    <row r="10" spans="1:64" x14ac:dyDescent="0.15">
      <c r="A10" s="145"/>
      <c r="B10" s="144"/>
      <c r="C10" s="145"/>
      <c r="D10" s="142"/>
      <c r="E10" s="73"/>
      <c r="F10" s="74"/>
      <c r="G10" s="155"/>
      <c r="H10" s="156"/>
      <c r="J10" s="145"/>
      <c r="K10" s="144"/>
      <c r="L10" s="145"/>
      <c r="M10" s="142"/>
      <c r="N10" s="73"/>
      <c r="O10" s="74"/>
      <c r="P10" s="155"/>
      <c r="Q10" s="156"/>
      <c r="S10" s="145"/>
      <c r="T10" s="144"/>
      <c r="U10" s="145"/>
      <c r="V10" s="142"/>
      <c r="W10" s="73"/>
      <c r="X10" s="74"/>
      <c r="Y10" s="155"/>
      <c r="Z10" s="156"/>
      <c r="AB10" s="145"/>
      <c r="AC10" s="144"/>
      <c r="AD10" s="145"/>
      <c r="AE10" s="142"/>
      <c r="AF10" s="73"/>
      <c r="AG10" s="74"/>
      <c r="AH10" s="155"/>
      <c r="AI10" s="156"/>
      <c r="AK10" s="145"/>
      <c r="AL10" s="144"/>
      <c r="AM10" s="145"/>
      <c r="AN10" s="142"/>
      <c r="AO10" s="73"/>
      <c r="AP10" s="74"/>
      <c r="AQ10" s="155"/>
      <c r="AR10" s="156"/>
      <c r="AS10" s="36"/>
      <c r="AT10" s="145"/>
      <c r="AU10" s="144"/>
      <c r="AV10" s="141"/>
      <c r="AW10" s="141"/>
      <c r="AX10" s="159"/>
      <c r="AY10" s="157"/>
      <c r="AZ10" s="157"/>
      <c r="BA10" s="158"/>
      <c r="BC10" s="145"/>
      <c r="BD10" s="144"/>
      <c r="BE10" s="145"/>
      <c r="BF10" s="142"/>
      <c r="BG10" s="142"/>
      <c r="BH10" s="142"/>
      <c r="BI10" s="142"/>
      <c r="BJ10" s="142"/>
      <c r="BK10" s="141"/>
      <c r="BL10" s="142"/>
    </row>
    <row r="11" spans="1:64" x14ac:dyDescent="0.15">
      <c r="A11" s="145"/>
      <c r="B11" s="144"/>
      <c r="C11" s="145"/>
      <c r="D11" s="142"/>
      <c r="E11" s="75"/>
      <c r="F11" s="76"/>
      <c r="G11" s="155"/>
      <c r="H11" s="156"/>
      <c r="J11" s="145"/>
      <c r="K11" s="144"/>
      <c r="L11" s="145"/>
      <c r="M11" s="142"/>
      <c r="N11" s="75"/>
      <c r="O11" s="76"/>
      <c r="P11" s="155"/>
      <c r="Q11" s="156"/>
      <c r="S11" s="145"/>
      <c r="T11" s="144"/>
      <c r="U11" s="145"/>
      <c r="V11" s="142"/>
      <c r="W11" s="75"/>
      <c r="X11" s="76"/>
      <c r="Y11" s="155"/>
      <c r="Z11" s="156"/>
      <c r="AB11" s="145"/>
      <c r="AC11" s="144"/>
      <c r="AD11" s="145"/>
      <c r="AE11" s="142"/>
      <c r="AF11" s="75"/>
      <c r="AG11" s="76"/>
      <c r="AH11" s="155"/>
      <c r="AI11" s="156"/>
      <c r="AK11" s="145"/>
      <c r="AL11" s="144"/>
      <c r="AM11" s="145"/>
      <c r="AN11" s="142"/>
      <c r="AO11" s="75"/>
      <c r="AP11" s="76"/>
      <c r="AQ11" s="155"/>
      <c r="AR11" s="156"/>
      <c r="AS11" s="36"/>
      <c r="AT11" s="145"/>
      <c r="AU11" s="144"/>
      <c r="AV11" s="141"/>
      <c r="AW11" s="141"/>
      <c r="AX11" s="159"/>
      <c r="AY11" s="157"/>
      <c r="AZ11" s="157"/>
      <c r="BA11" s="158"/>
      <c r="BC11" s="145"/>
      <c r="BD11" s="144"/>
      <c r="BE11" s="145"/>
      <c r="BF11" s="142"/>
      <c r="BG11" s="142"/>
      <c r="BH11" s="142"/>
      <c r="BI11" s="142"/>
      <c r="BJ11" s="142"/>
      <c r="BK11" s="141"/>
      <c r="BL11" s="142"/>
    </row>
    <row r="12" spans="1:64" ht="11.25" customHeight="1" x14ac:dyDescent="0.15">
      <c r="A12" s="145"/>
      <c r="B12" s="144">
        <v>2.2000000000000002</v>
      </c>
      <c r="C12" s="145" t="s">
        <v>38</v>
      </c>
      <c r="D12" s="142">
        <v>3</v>
      </c>
      <c r="E12" s="77"/>
      <c r="F12" s="72"/>
      <c r="G12" s="155">
        <f>SUM(F12:F14)</f>
        <v>0</v>
      </c>
      <c r="H12" s="156" t="str">
        <f t="shared" ref="H12" si="7">IF(G12&gt;D12,"✓","")</f>
        <v/>
      </c>
      <c r="J12" s="145"/>
      <c r="K12" s="144">
        <v>2.2000000000000002</v>
      </c>
      <c r="L12" s="145" t="s">
        <v>38</v>
      </c>
      <c r="M12" s="142">
        <v>3</v>
      </c>
      <c r="N12" s="77"/>
      <c r="O12" s="72"/>
      <c r="P12" s="155">
        <f>SUM(O12:O14)</f>
        <v>0</v>
      </c>
      <c r="Q12" s="156" t="str">
        <f>IF(P12&gt;M12,"✓","")</f>
        <v/>
      </c>
      <c r="S12" s="145"/>
      <c r="T12" s="144">
        <v>2.2000000000000002</v>
      </c>
      <c r="U12" s="145" t="s">
        <v>38</v>
      </c>
      <c r="V12" s="142">
        <v>3</v>
      </c>
      <c r="W12" s="77"/>
      <c r="X12" s="72"/>
      <c r="Y12" s="155">
        <f>SUM(X12:X14)</f>
        <v>0</v>
      </c>
      <c r="Z12" s="156" t="str">
        <f t="shared" ref="Z12" si="8">IF(Y12&gt;V12,"✓","")</f>
        <v/>
      </c>
      <c r="AB12" s="145"/>
      <c r="AC12" s="144">
        <v>2.2000000000000002</v>
      </c>
      <c r="AD12" s="145" t="s">
        <v>38</v>
      </c>
      <c r="AE12" s="142">
        <v>3</v>
      </c>
      <c r="AF12" s="77"/>
      <c r="AG12" s="72"/>
      <c r="AH12" s="155">
        <f>SUM(AG12:AG14)</f>
        <v>0</v>
      </c>
      <c r="AI12" s="156" t="str">
        <f t="shared" ref="AI12" si="9">IF(AH12&gt;AE12,"✓","")</f>
        <v/>
      </c>
      <c r="AK12" s="145"/>
      <c r="AL12" s="144">
        <v>2.2000000000000002</v>
      </c>
      <c r="AM12" s="145" t="s">
        <v>38</v>
      </c>
      <c r="AN12" s="142">
        <v>3</v>
      </c>
      <c r="AO12" s="77"/>
      <c r="AP12" s="72"/>
      <c r="AQ12" s="155">
        <f>SUM(AP12:AP14)</f>
        <v>0</v>
      </c>
      <c r="AR12" s="156" t="str">
        <f t="shared" ref="AR12" si="10">IF(AQ12&gt;AN12,"✓","")</f>
        <v/>
      </c>
      <c r="AS12" s="36"/>
      <c r="AT12" s="145"/>
      <c r="AU12" s="144">
        <v>2.2000000000000002</v>
      </c>
      <c r="AV12" s="141">
        <v>8</v>
      </c>
      <c r="AW12" s="141">
        <f>G12+P12+Y12+AH12+AQ12</f>
        <v>0</v>
      </c>
      <c r="AX12" s="159" t="str">
        <f t="shared" ref="AX12" si="11">IF(AW12&gt;AV12,"✓","")</f>
        <v/>
      </c>
      <c r="AY12" s="157"/>
      <c r="AZ12" s="157"/>
      <c r="BA12" s="158"/>
      <c r="BC12" s="145"/>
      <c r="BD12" s="144">
        <v>2.2000000000000002</v>
      </c>
      <c r="BE12" s="145" t="s">
        <v>38</v>
      </c>
      <c r="BF12" s="142">
        <f t="shared" ref="BF12" si="12">G12</f>
        <v>0</v>
      </c>
      <c r="BG12" s="142">
        <f t="shared" ref="BG12" si="13">P12</f>
        <v>0</v>
      </c>
      <c r="BH12" s="142">
        <f t="shared" ref="BH12" si="14">Y12</f>
        <v>0</v>
      </c>
      <c r="BI12" s="142">
        <f t="shared" ref="BI12" si="15">AH12</f>
        <v>0</v>
      </c>
      <c r="BJ12" s="142">
        <f t="shared" ref="BJ12" si="16">AQ12</f>
        <v>0</v>
      </c>
      <c r="BK12" s="141">
        <f t="shared" ref="BK12" si="17">AW12</f>
        <v>0</v>
      </c>
      <c r="BL12" s="142"/>
    </row>
    <row r="13" spans="1:64" x14ac:dyDescent="0.15">
      <c r="A13" s="145"/>
      <c r="B13" s="144"/>
      <c r="C13" s="145"/>
      <c r="D13" s="142"/>
      <c r="E13" s="73"/>
      <c r="F13" s="74"/>
      <c r="G13" s="155"/>
      <c r="H13" s="156"/>
      <c r="J13" s="145"/>
      <c r="K13" s="144"/>
      <c r="L13" s="145"/>
      <c r="M13" s="142"/>
      <c r="N13" s="73"/>
      <c r="O13" s="74"/>
      <c r="P13" s="155"/>
      <c r="Q13" s="156"/>
      <c r="S13" s="145"/>
      <c r="T13" s="144"/>
      <c r="U13" s="145"/>
      <c r="V13" s="142"/>
      <c r="W13" s="73"/>
      <c r="X13" s="74"/>
      <c r="Y13" s="155"/>
      <c r="Z13" s="156"/>
      <c r="AB13" s="145"/>
      <c r="AC13" s="144"/>
      <c r="AD13" s="145"/>
      <c r="AE13" s="142"/>
      <c r="AF13" s="73"/>
      <c r="AG13" s="74"/>
      <c r="AH13" s="155"/>
      <c r="AI13" s="156"/>
      <c r="AK13" s="145"/>
      <c r="AL13" s="144"/>
      <c r="AM13" s="145"/>
      <c r="AN13" s="142"/>
      <c r="AO13" s="73"/>
      <c r="AP13" s="74"/>
      <c r="AQ13" s="155"/>
      <c r="AR13" s="156"/>
      <c r="AS13" s="36"/>
      <c r="AT13" s="145"/>
      <c r="AU13" s="144"/>
      <c r="AV13" s="141"/>
      <c r="AW13" s="141"/>
      <c r="AX13" s="159"/>
      <c r="AY13" s="157"/>
      <c r="AZ13" s="157"/>
      <c r="BA13" s="158"/>
      <c r="BC13" s="145"/>
      <c r="BD13" s="144"/>
      <c r="BE13" s="145"/>
      <c r="BF13" s="142"/>
      <c r="BG13" s="142"/>
      <c r="BH13" s="142"/>
      <c r="BI13" s="142"/>
      <c r="BJ13" s="142"/>
      <c r="BK13" s="141"/>
      <c r="BL13" s="142"/>
    </row>
    <row r="14" spans="1:64" x14ac:dyDescent="0.15">
      <c r="A14" s="145"/>
      <c r="B14" s="144"/>
      <c r="C14" s="145"/>
      <c r="D14" s="142"/>
      <c r="E14" s="75"/>
      <c r="F14" s="76"/>
      <c r="G14" s="155"/>
      <c r="H14" s="156"/>
      <c r="J14" s="145"/>
      <c r="K14" s="144"/>
      <c r="L14" s="145"/>
      <c r="M14" s="142"/>
      <c r="N14" s="75"/>
      <c r="O14" s="76"/>
      <c r="P14" s="155"/>
      <c r="Q14" s="156"/>
      <c r="S14" s="145"/>
      <c r="T14" s="144"/>
      <c r="U14" s="145"/>
      <c r="V14" s="142"/>
      <c r="W14" s="75"/>
      <c r="X14" s="76"/>
      <c r="Y14" s="155"/>
      <c r="Z14" s="156"/>
      <c r="AB14" s="145"/>
      <c r="AC14" s="144"/>
      <c r="AD14" s="145"/>
      <c r="AE14" s="142"/>
      <c r="AF14" s="75"/>
      <c r="AG14" s="76"/>
      <c r="AH14" s="155"/>
      <c r="AI14" s="156"/>
      <c r="AK14" s="145"/>
      <c r="AL14" s="144"/>
      <c r="AM14" s="145"/>
      <c r="AN14" s="142"/>
      <c r="AO14" s="75"/>
      <c r="AP14" s="76"/>
      <c r="AQ14" s="155"/>
      <c r="AR14" s="156"/>
      <c r="AS14" s="36"/>
      <c r="AT14" s="145"/>
      <c r="AU14" s="144"/>
      <c r="AV14" s="141"/>
      <c r="AW14" s="141"/>
      <c r="AX14" s="159"/>
      <c r="AY14" s="157"/>
      <c r="AZ14" s="157"/>
      <c r="BA14" s="158"/>
      <c r="BC14" s="145"/>
      <c r="BD14" s="144"/>
      <c r="BE14" s="145"/>
      <c r="BF14" s="142"/>
      <c r="BG14" s="142"/>
      <c r="BH14" s="142"/>
      <c r="BI14" s="142"/>
      <c r="BJ14" s="142"/>
      <c r="BK14" s="141"/>
      <c r="BL14" s="142"/>
    </row>
    <row r="15" spans="1:64" ht="11.25" customHeight="1" x14ac:dyDescent="0.15">
      <c r="A15" s="145"/>
      <c r="B15" s="144">
        <v>3.1</v>
      </c>
      <c r="C15" s="145" t="s">
        <v>39</v>
      </c>
      <c r="D15" s="142">
        <v>3</v>
      </c>
      <c r="E15" s="77"/>
      <c r="F15" s="72"/>
      <c r="G15" s="155">
        <f>SUM(F15:F17)</f>
        <v>0</v>
      </c>
      <c r="H15" s="156" t="str">
        <f t="shared" ref="H15" si="18">IF(G15&gt;D15,"✓","")</f>
        <v/>
      </c>
      <c r="J15" s="145"/>
      <c r="K15" s="144">
        <v>3.1</v>
      </c>
      <c r="L15" s="145" t="s">
        <v>39</v>
      </c>
      <c r="M15" s="142">
        <v>3</v>
      </c>
      <c r="N15" s="77"/>
      <c r="O15" s="72"/>
      <c r="P15" s="155">
        <f>SUM(O15:O17)</f>
        <v>0</v>
      </c>
      <c r="Q15" s="156" t="str">
        <f>IF(P15&gt;M15,"✓","")</f>
        <v/>
      </c>
      <c r="S15" s="145"/>
      <c r="T15" s="144">
        <v>3.1</v>
      </c>
      <c r="U15" s="145" t="s">
        <v>39</v>
      </c>
      <c r="V15" s="142">
        <v>3</v>
      </c>
      <c r="W15" s="77"/>
      <c r="X15" s="72"/>
      <c r="Y15" s="155">
        <f>SUM(X15:X17)</f>
        <v>0</v>
      </c>
      <c r="Z15" s="156" t="str">
        <f t="shared" ref="Z15" si="19">IF(Y15&gt;V15,"✓","")</f>
        <v/>
      </c>
      <c r="AB15" s="145"/>
      <c r="AC15" s="144">
        <v>3.1</v>
      </c>
      <c r="AD15" s="145" t="s">
        <v>39</v>
      </c>
      <c r="AE15" s="142">
        <v>3</v>
      </c>
      <c r="AF15" s="77"/>
      <c r="AG15" s="72"/>
      <c r="AH15" s="155">
        <f>SUM(AG15:AG17)</f>
        <v>0</v>
      </c>
      <c r="AI15" s="156" t="str">
        <f t="shared" ref="AI15" si="20">IF(AH15&gt;AE15,"✓","")</f>
        <v/>
      </c>
      <c r="AK15" s="145"/>
      <c r="AL15" s="144">
        <v>3.1</v>
      </c>
      <c r="AM15" s="145" t="s">
        <v>39</v>
      </c>
      <c r="AN15" s="142">
        <v>3</v>
      </c>
      <c r="AO15" s="77"/>
      <c r="AP15" s="72"/>
      <c r="AQ15" s="155">
        <f>SUM(AP15:AP17)</f>
        <v>0</v>
      </c>
      <c r="AR15" s="156" t="str">
        <f t="shared" ref="AR15" si="21">IF(AQ15&gt;AN15,"✓","")</f>
        <v/>
      </c>
      <c r="AS15" s="36"/>
      <c r="AT15" s="145"/>
      <c r="AU15" s="144">
        <v>3.1</v>
      </c>
      <c r="AV15" s="141">
        <v>8</v>
      </c>
      <c r="AW15" s="141">
        <f>G15+P15+Y15+AH15+AQ15</f>
        <v>0</v>
      </c>
      <c r="AX15" s="159" t="str">
        <f t="shared" ref="AX15" si="22">IF(AW15&gt;AV15,"✓","")</f>
        <v/>
      </c>
      <c r="AY15" s="157"/>
      <c r="AZ15" s="157"/>
      <c r="BA15" s="158"/>
      <c r="BC15" s="145"/>
      <c r="BD15" s="144">
        <v>3.1</v>
      </c>
      <c r="BE15" s="145" t="s">
        <v>39</v>
      </c>
      <c r="BF15" s="142">
        <f t="shared" ref="BF15" si="23">G15</f>
        <v>0</v>
      </c>
      <c r="BG15" s="142">
        <f t="shared" ref="BG15" si="24">P15</f>
        <v>0</v>
      </c>
      <c r="BH15" s="142">
        <f t="shared" ref="BH15" si="25">Y15</f>
        <v>0</v>
      </c>
      <c r="BI15" s="142">
        <f t="shared" ref="BI15" si="26">AH15</f>
        <v>0</v>
      </c>
      <c r="BJ15" s="142">
        <f t="shared" ref="BJ15" si="27">AQ15</f>
        <v>0</v>
      </c>
      <c r="BK15" s="141">
        <f t="shared" ref="BK15" si="28">AW15</f>
        <v>0</v>
      </c>
      <c r="BL15" s="142"/>
    </row>
    <row r="16" spans="1:64" x14ac:dyDescent="0.15">
      <c r="A16" s="145"/>
      <c r="B16" s="144"/>
      <c r="C16" s="145"/>
      <c r="D16" s="142"/>
      <c r="E16" s="73"/>
      <c r="F16" s="74"/>
      <c r="G16" s="155"/>
      <c r="H16" s="156"/>
      <c r="J16" s="145"/>
      <c r="K16" s="144"/>
      <c r="L16" s="145"/>
      <c r="M16" s="142"/>
      <c r="N16" s="73"/>
      <c r="O16" s="74"/>
      <c r="P16" s="155"/>
      <c r="Q16" s="156"/>
      <c r="S16" s="145"/>
      <c r="T16" s="144"/>
      <c r="U16" s="145"/>
      <c r="V16" s="142"/>
      <c r="W16" s="73"/>
      <c r="X16" s="74"/>
      <c r="Y16" s="155"/>
      <c r="Z16" s="156"/>
      <c r="AB16" s="145"/>
      <c r="AC16" s="144"/>
      <c r="AD16" s="145"/>
      <c r="AE16" s="142"/>
      <c r="AF16" s="73"/>
      <c r="AG16" s="74"/>
      <c r="AH16" s="155"/>
      <c r="AI16" s="156"/>
      <c r="AK16" s="145"/>
      <c r="AL16" s="144"/>
      <c r="AM16" s="145"/>
      <c r="AN16" s="142"/>
      <c r="AO16" s="73"/>
      <c r="AP16" s="74"/>
      <c r="AQ16" s="155"/>
      <c r="AR16" s="156"/>
      <c r="AS16" s="36"/>
      <c r="AT16" s="145"/>
      <c r="AU16" s="144"/>
      <c r="AV16" s="141"/>
      <c r="AW16" s="141"/>
      <c r="AX16" s="159"/>
      <c r="AY16" s="157"/>
      <c r="AZ16" s="157"/>
      <c r="BA16" s="158"/>
      <c r="BC16" s="145"/>
      <c r="BD16" s="144"/>
      <c r="BE16" s="145"/>
      <c r="BF16" s="142"/>
      <c r="BG16" s="142"/>
      <c r="BH16" s="142"/>
      <c r="BI16" s="142"/>
      <c r="BJ16" s="142"/>
      <c r="BK16" s="141"/>
      <c r="BL16" s="142"/>
    </row>
    <row r="17" spans="1:64" x14ac:dyDescent="0.15">
      <c r="A17" s="145"/>
      <c r="B17" s="144"/>
      <c r="C17" s="145"/>
      <c r="D17" s="142"/>
      <c r="E17" s="75"/>
      <c r="F17" s="76"/>
      <c r="G17" s="155"/>
      <c r="H17" s="156"/>
      <c r="J17" s="145"/>
      <c r="K17" s="144"/>
      <c r="L17" s="145"/>
      <c r="M17" s="142"/>
      <c r="N17" s="75"/>
      <c r="O17" s="76"/>
      <c r="P17" s="155"/>
      <c r="Q17" s="156"/>
      <c r="S17" s="145"/>
      <c r="T17" s="144"/>
      <c r="U17" s="145"/>
      <c r="V17" s="142"/>
      <c r="W17" s="75"/>
      <c r="X17" s="76"/>
      <c r="Y17" s="155"/>
      <c r="Z17" s="156"/>
      <c r="AB17" s="145"/>
      <c r="AC17" s="144"/>
      <c r="AD17" s="145"/>
      <c r="AE17" s="142"/>
      <c r="AF17" s="75"/>
      <c r="AG17" s="76"/>
      <c r="AH17" s="155"/>
      <c r="AI17" s="156"/>
      <c r="AK17" s="145"/>
      <c r="AL17" s="144"/>
      <c r="AM17" s="145"/>
      <c r="AN17" s="142"/>
      <c r="AO17" s="75"/>
      <c r="AP17" s="76"/>
      <c r="AQ17" s="155"/>
      <c r="AR17" s="156"/>
      <c r="AS17" s="36"/>
      <c r="AT17" s="145"/>
      <c r="AU17" s="144"/>
      <c r="AV17" s="141"/>
      <c r="AW17" s="141"/>
      <c r="AX17" s="159"/>
      <c r="AY17" s="157"/>
      <c r="AZ17" s="157"/>
      <c r="BA17" s="158"/>
      <c r="BC17" s="145"/>
      <c r="BD17" s="144"/>
      <c r="BE17" s="145"/>
      <c r="BF17" s="142"/>
      <c r="BG17" s="142"/>
      <c r="BH17" s="142"/>
      <c r="BI17" s="142"/>
      <c r="BJ17" s="142"/>
      <c r="BK17" s="141"/>
      <c r="BL17" s="142"/>
    </row>
    <row r="18" spans="1:64" ht="11.25" customHeight="1" x14ac:dyDescent="0.15">
      <c r="A18" s="145"/>
      <c r="B18" s="144">
        <v>3.2</v>
      </c>
      <c r="C18" s="145" t="s">
        <v>40</v>
      </c>
      <c r="D18" s="142">
        <v>3</v>
      </c>
      <c r="E18" s="77"/>
      <c r="F18" s="72"/>
      <c r="G18" s="155">
        <f>SUM(F18:F20)</f>
        <v>0</v>
      </c>
      <c r="H18" s="156" t="str">
        <f>IF(G18&gt;D18,"✓","")</f>
        <v/>
      </c>
      <c r="J18" s="145"/>
      <c r="K18" s="144">
        <v>3.2</v>
      </c>
      <c r="L18" s="145" t="s">
        <v>40</v>
      </c>
      <c r="M18" s="142">
        <v>3</v>
      </c>
      <c r="N18" s="77"/>
      <c r="O18" s="72"/>
      <c r="P18" s="155">
        <f>SUM(O18:O20)</f>
        <v>0</v>
      </c>
      <c r="Q18" s="156" t="str">
        <f>IF(P18&gt;M18,"✓","")</f>
        <v/>
      </c>
      <c r="S18" s="145"/>
      <c r="T18" s="144">
        <v>3.2</v>
      </c>
      <c r="U18" s="145" t="s">
        <v>40</v>
      </c>
      <c r="V18" s="142">
        <v>3</v>
      </c>
      <c r="W18" s="77"/>
      <c r="X18" s="72"/>
      <c r="Y18" s="155">
        <f>SUM(X18:X20)</f>
        <v>0</v>
      </c>
      <c r="Z18" s="156" t="str">
        <f>IF(Y18&gt;V18,"✓","")</f>
        <v/>
      </c>
      <c r="AB18" s="145"/>
      <c r="AC18" s="144">
        <v>3.2</v>
      </c>
      <c r="AD18" s="145" t="s">
        <v>40</v>
      </c>
      <c r="AE18" s="142">
        <v>3</v>
      </c>
      <c r="AF18" s="77"/>
      <c r="AG18" s="72"/>
      <c r="AH18" s="155">
        <f>SUM(AG18:AG20)</f>
        <v>0</v>
      </c>
      <c r="AI18" s="156" t="str">
        <f>IF(AH18&gt;AE18,"✓","")</f>
        <v/>
      </c>
      <c r="AK18" s="145"/>
      <c r="AL18" s="144">
        <v>3.2</v>
      </c>
      <c r="AM18" s="145" t="s">
        <v>40</v>
      </c>
      <c r="AN18" s="142">
        <v>3</v>
      </c>
      <c r="AO18" s="77"/>
      <c r="AP18" s="72"/>
      <c r="AQ18" s="155">
        <f>SUM(AP18:AP20)</f>
        <v>0</v>
      </c>
      <c r="AR18" s="156" t="str">
        <f>IF(AQ18&gt;AN18,"✓","")</f>
        <v/>
      </c>
      <c r="AS18" s="36"/>
      <c r="AT18" s="145"/>
      <c r="AU18" s="144">
        <v>3.2</v>
      </c>
      <c r="AV18" s="141">
        <v>8</v>
      </c>
      <c r="AW18" s="141">
        <f>G18+P18+Y18+AH18+AQ18</f>
        <v>0</v>
      </c>
      <c r="AX18" s="159" t="str">
        <f>IF(AW18&gt;AV18,"✓","")</f>
        <v/>
      </c>
      <c r="AY18" s="157"/>
      <c r="AZ18" s="157"/>
      <c r="BA18" s="158"/>
      <c r="BC18" s="145"/>
      <c r="BD18" s="144">
        <v>3.2</v>
      </c>
      <c r="BE18" s="145" t="s">
        <v>40</v>
      </c>
      <c r="BF18" s="142">
        <f>G18</f>
        <v>0</v>
      </c>
      <c r="BG18" s="142">
        <f t="shared" ref="BG18" si="29">P18</f>
        <v>0</v>
      </c>
      <c r="BH18" s="142">
        <f>Y18</f>
        <v>0</v>
      </c>
      <c r="BI18" s="142">
        <f>AH18</f>
        <v>0</v>
      </c>
      <c r="BJ18" s="142">
        <f t="shared" ref="BJ18" si="30">AQ18</f>
        <v>0</v>
      </c>
      <c r="BK18" s="141">
        <f>AW18</f>
        <v>0</v>
      </c>
      <c r="BL18" s="142"/>
    </row>
    <row r="19" spans="1:64" x14ac:dyDescent="0.15">
      <c r="A19" s="145"/>
      <c r="B19" s="144"/>
      <c r="C19" s="145"/>
      <c r="D19" s="142"/>
      <c r="E19" s="73"/>
      <c r="F19" s="74"/>
      <c r="G19" s="155"/>
      <c r="H19" s="156"/>
      <c r="J19" s="145"/>
      <c r="K19" s="144"/>
      <c r="L19" s="145"/>
      <c r="M19" s="142"/>
      <c r="N19" s="73"/>
      <c r="O19" s="74"/>
      <c r="P19" s="155"/>
      <c r="Q19" s="156"/>
      <c r="S19" s="145"/>
      <c r="T19" s="144"/>
      <c r="U19" s="145"/>
      <c r="V19" s="142"/>
      <c r="W19" s="73"/>
      <c r="X19" s="74"/>
      <c r="Y19" s="155"/>
      <c r="Z19" s="156"/>
      <c r="AB19" s="145"/>
      <c r="AC19" s="144"/>
      <c r="AD19" s="145"/>
      <c r="AE19" s="142"/>
      <c r="AF19" s="73"/>
      <c r="AG19" s="74"/>
      <c r="AH19" s="155"/>
      <c r="AI19" s="156"/>
      <c r="AK19" s="145"/>
      <c r="AL19" s="144"/>
      <c r="AM19" s="145"/>
      <c r="AN19" s="142"/>
      <c r="AO19" s="73"/>
      <c r="AP19" s="74"/>
      <c r="AQ19" s="155"/>
      <c r="AR19" s="156"/>
      <c r="AS19" s="36"/>
      <c r="AT19" s="145"/>
      <c r="AU19" s="144"/>
      <c r="AV19" s="141"/>
      <c r="AW19" s="141"/>
      <c r="AX19" s="159"/>
      <c r="AY19" s="157"/>
      <c r="AZ19" s="157"/>
      <c r="BA19" s="158"/>
      <c r="BC19" s="145"/>
      <c r="BD19" s="144"/>
      <c r="BE19" s="145"/>
      <c r="BF19" s="142"/>
      <c r="BG19" s="142"/>
      <c r="BH19" s="142"/>
      <c r="BI19" s="142"/>
      <c r="BJ19" s="142"/>
      <c r="BK19" s="141"/>
      <c r="BL19" s="142"/>
    </row>
    <row r="20" spans="1:64" x14ac:dyDescent="0.15">
      <c r="A20" s="145"/>
      <c r="B20" s="144"/>
      <c r="C20" s="145"/>
      <c r="D20" s="142"/>
      <c r="E20" s="75"/>
      <c r="F20" s="76"/>
      <c r="G20" s="155"/>
      <c r="H20" s="156"/>
      <c r="J20" s="145"/>
      <c r="K20" s="144"/>
      <c r="L20" s="145"/>
      <c r="M20" s="142"/>
      <c r="N20" s="75"/>
      <c r="O20" s="76"/>
      <c r="P20" s="155"/>
      <c r="Q20" s="156"/>
      <c r="S20" s="145"/>
      <c r="T20" s="144"/>
      <c r="U20" s="145"/>
      <c r="V20" s="142"/>
      <c r="W20" s="75"/>
      <c r="X20" s="76"/>
      <c r="Y20" s="155"/>
      <c r="Z20" s="156"/>
      <c r="AB20" s="145"/>
      <c r="AC20" s="144"/>
      <c r="AD20" s="145"/>
      <c r="AE20" s="142"/>
      <c r="AF20" s="75"/>
      <c r="AG20" s="76"/>
      <c r="AH20" s="155"/>
      <c r="AI20" s="156"/>
      <c r="AK20" s="145"/>
      <c r="AL20" s="144"/>
      <c r="AM20" s="145"/>
      <c r="AN20" s="142"/>
      <c r="AO20" s="75"/>
      <c r="AP20" s="76"/>
      <c r="AQ20" s="155"/>
      <c r="AR20" s="156"/>
      <c r="AS20" s="36"/>
      <c r="AT20" s="145"/>
      <c r="AU20" s="144"/>
      <c r="AV20" s="141"/>
      <c r="AW20" s="141"/>
      <c r="AX20" s="159"/>
      <c r="AY20" s="157"/>
      <c r="AZ20" s="157"/>
      <c r="BA20" s="158"/>
      <c r="BC20" s="145"/>
      <c r="BD20" s="144"/>
      <c r="BE20" s="145"/>
      <c r="BF20" s="142"/>
      <c r="BG20" s="142"/>
      <c r="BH20" s="142"/>
      <c r="BI20" s="142"/>
      <c r="BJ20" s="142"/>
      <c r="BK20" s="141"/>
      <c r="BL20" s="142"/>
    </row>
    <row r="21" spans="1:64" ht="11.25" customHeight="1" x14ac:dyDescent="0.15">
      <c r="A21" s="145"/>
      <c r="B21" s="144">
        <v>4.0999999999999996</v>
      </c>
      <c r="C21" s="145" t="s">
        <v>41</v>
      </c>
      <c r="D21" s="142">
        <v>5</v>
      </c>
      <c r="E21" s="77" t="s">
        <v>53</v>
      </c>
      <c r="F21" s="72">
        <v>1</v>
      </c>
      <c r="G21" s="155">
        <f>SUM(F21:F25)</f>
        <v>5</v>
      </c>
      <c r="H21" s="156" t="str">
        <f>IF(G21&gt;D21,"✓","")</f>
        <v/>
      </c>
      <c r="J21" s="145"/>
      <c r="K21" s="144">
        <v>4.0999999999999996</v>
      </c>
      <c r="L21" s="145" t="s">
        <v>41</v>
      </c>
      <c r="M21" s="142">
        <v>5</v>
      </c>
      <c r="N21" s="77" t="s">
        <v>63</v>
      </c>
      <c r="O21" s="72">
        <v>1</v>
      </c>
      <c r="P21" s="155">
        <f>SUM(O21:O25)</f>
        <v>5</v>
      </c>
      <c r="Q21" s="156" t="str">
        <f>IF(P21&gt;M21,"✓","")</f>
        <v/>
      </c>
      <c r="S21" s="145"/>
      <c r="T21" s="144">
        <v>4.0999999999999996</v>
      </c>
      <c r="U21" s="145" t="s">
        <v>41</v>
      </c>
      <c r="V21" s="142">
        <v>5</v>
      </c>
      <c r="W21" s="77" t="s">
        <v>79</v>
      </c>
      <c r="X21" s="72">
        <v>1</v>
      </c>
      <c r="Y21" s="155">
        <f>SUM(X21:X25)</f>
        <v>2</v>
      </c>
      <c r="Z21" s="156" t="str">
        <f>IF(Y21&gt;V21,"✓","")</f>
        <v/>
      </c>
      <c r="AB21" s="145"/>
      <c r="AC21" s="144">
        <v>4.0999999999999996</v>
      </c>
      <c r="AD21" s="145" t="s">
        <v>41</v>
      </c>
      <c r="AE21" s="142">
        <v>5</v>
      </c>
      <c r="AF21" s="77"/>
      <c r="AG21" s="72"/>
      <c r="AH21" s="155">
        <f>SUM(AG21:AG25)</f>
        <v>0</v>
      </c>
      <c r="AI21" s="156" t="str">
        <f>IF(AH21&gt;AE21,"✓","")</f>
        <v/>
      </c>
      <c r="AK21" s="145"/>
      <c r="AL21" s="144">
        <v>4.0999999999999996</v>
      </c>
      <c r="AM21" s="145" t="s">
        <v>41</v>
      </c>
      <c r="AN21" s="142">
        <v>5</v>
      </c>
      <c r="AO21" s="77" t="s">
        <v>91</v>
      </c>
      <c r="AP21" s="72">
        <v>1</v>
      </c>
      <c r="AQ21" s="155">
        <f>SUM(AP21:AP25)</f>
        <v>3</v>
      </c>
      <c r="AR21" s="156" t="str">
        <f>IF(AQ21&gt;AN21,"✓","")</f>
        <v/>
      </c>
      <c r="AS21" s="36"/>
      <c r="AT21" s="145"/>
      <c r="AU21" s="144">
        <v>4.0999999999999996</v>
      </c>
      <c r="AV21" s="141">
        <v>15</v>
      </c>
      <c r="AW21" s="141">
        <f>G21+P21+Y21+AH21+AQ21</f>
        <v>15</v>
      </c>
      <c r="AX21" s="159" t="str">
        <f>IF(AW21&gt;AV21,"✓","")</f>
        <v/>
      </c>
      <c r="AY21" s="157"/>
      <c r="AZ21" s="157"/>
      <c r="BA21" s="158"/>
      <c r="BC21" s="145"/>
      <c r="BD21" s="144">
        <v>4.0999999999999996</v>
      </c>
      <c r="BE21" s="145" t="s">
        <v>41</v>
      </c>
      <c r="BF21" s="142">
        <f>G21</f>
        <v>5</v>
      </c>
      <c r="BG21" s="142">
        <f>P21</f>
        <v>5</v>
      </c>
      <c r="BH21" s="142">
        <f>Y21</f>
        <v>2</v>
      </c>
      <c r="BI21" s="142">
        <f>AH21</f>
        <v>0</v>
      </c>
      <c r="BJ21" s="142">
        <f>AQ21</f>
        <v>3</v>
      </c>
      <c r="BK21" s="141">
        <f>AW21</f>
        <v>15</v>
      </c>
      <c r="BL21" s="142"/>
    </row>
    <row r="22" spans="1:64" x14ac:dyDescent="0.15">
      <c r="A22" s="145"/>
      <c r="B22" s="144"/>
      <c r="C22" s="145"/>
      <c r="D22" s="142"/>
      <c r="E22" s="73" t="s">
        <v>54</v>
      </c>
      <c r="F22" s="74">
        <v>1</v>
      </c>
      <c r="G22" s="155"/>
      <c r="H22" s="156"/>
      <c r="J22" s="145"/>
      <c r="K22" s="144"/>
      <c r="L22" s="145"/>
      <c r="M22" s="142"/>
      <c r="N22" s="73" t="s">
        <v>64</v>
      </c>
      <c r="O22" s="74">
        <v>1</v>
      </c>
      <c r="P22" s="155"/>
      <c r="Q22" s="156"/>
      <c r="S22" s="145"/>
      <c r="T22" s="144"/>
      <c r="U22" s="145"/>
      <c r="V22" s="142"/>
      <c r="W22" s="73" t="s">
        <v>80</v>
      </c>
      <c r="X22" s="74">
        <v>1</v>
      </c>
      <c r="Y22" s="155"/>
      <c r="Z22" s="156"/>
      <c r="AB22" s="145"/>
      <c r="AC22" s="144"/>
      <c r="AD22" s="145"/>
      <c r="AE22" s="142"/>
      <c r="AF22" s="73"/>
      <c r="AG22" s="74"/>
      <c r="AH22" s="155"/>
      <c r="AI22" s="156"/>
      <c r="AK22" s="145"/>
      <c r="AL22" s="144"/>
      <c r="AM22" s="145"/>
      <c r="AN22" s="142"/>
      <c r="AO22" s="73" t="s">
        <v>92</v>
      </c>
      <c r="AP22" s="74">
        <v>1</v>
      </c>
      <c r="AQ22" s="155"/>
      <c r="AR22" s="156"/>
      <c r="AS22" s="36"/>
      <c r="AT22" s="145"/>
      <c r="AU22" s="144"/>
      <c r="AV22" s="141"/>
      <c r="AW22" s="141"/>
      <c r="AX22" s="159"/>
      <c r="AY22" s="157"/>
      <c r="AZ22" s="157"/>
      <c r="BA22" s="158"/>
      <c r="BC22" s="145"/>
      <c r="BD22" s="144"/>
      <c r="BE22" s="145"/>
      <c r="BF22" s="142"/>
      <c r="BG22" s="142"/>
      <c r="BH22" s="142"/>
      <c r="BI22" s="142"/>
      <c r="BJ22" s="142"/>
      <c r="BK22" s="141"/>
      <c r="BL22" s="142"/>
    </row>
    <row r="23" spans="1:64" x14ac:dyDescent="0.15">
      <c r="A23" s="145"/>
      <c r="B23" s="144"/>
      <c r="C23" s="145"/>
      <c r="D23" s="142"/>
      <c r="E23" s="73" t="s">
        <v>55</v>
      </c>
      <c r="F23" s="74">
        <v>1</v>
      </c>
      <c r="G23" s="155"/>
      <c r="H23" s="156"/>
      <c r="J23" s="145"/>
      <c r="K23" s="144"/>
      <c r="L23" s="145"/>
      <c r="M23" s="142"/>
      <c r="N23" s="73" t="s">
        <v>65</v>
      </c>
      <c r="O23" s="74">
        <v>1</v>
      </c>
      <c r="P23" s="155"/>
      <c r="Q23" s="156"/>
      <c r="S23" s="145"/>
      <c r="T23" s="144"/>
      <c r="U23" s="145"/>
      <c r="V23" s="142"/>
      <c r="W23" s="73"/>
      <c r="X23" s="74"/>
      <c r="Y23" s="155"/>
      <c r="Z23" s="156"/>
      <c r="AB23" s="145"/>
      <c r="AC23" s="144"/>
      <c r="AD23" s="145"/>
      <c r="AE23" s="142"/>
      <c r="AF23" s="73"/>
      <c r="AG23" s="74"/>
      <c r="AH23" s="155"/>
      <c r="AI23" s="156"/>
      <c r="AK23" s="145"/>
      <c r="AL23" s="144"/>
      <c r="AM23" s="145"/>
      <c r="AN23" s="142"/>
      <c r="AO23" s="73" t="s">
        <v>93</v>
      </c>
      <c r="AP23" s="74">
        <v>1</v>
      </c>
      <c r="AQ23" s="155"/>
      <c r="AR23" s="156"/>
      <c r="AS23" s="36"/>
      <c r="AT23" s="145"/>
      <c r="AU23" s="144"/>
      <c r="AV23" s="141"/>
      <c r="AW23" s="141"/>
      <c r="AX23" s="159"/>
      <c r="AY23" s="157"/>
      <c r="AZ23" s="157"/>
      <c r="BA23" s="158"/>
      <c r="BC23" s="145"/>
      <c r="BD23" s="144"/>
      <c r="BE23" s="145"/>
      <c r="BF23" s="142"/>
      <c r="BG23" s="142"/>
      <c r="BH23" s="142"/>
      <c r="BI23" s="142"/>
      <c r="BJ23" s="142"/>
      <c r="BK23" s="141"/>
      <c r="BL23" s="142"/>
    </row>
    <row r="24" spans="1:64" x14ac:dyDescent="0.15">
      <c r="A24" s="145"/>
      <c r="B24" s="144"/>
      <c r="C24" s="145"/>
      <c r="D24" s="142"/>
      <c r="E24" s="73" t="s">
        <v>56</v>
      </c>
      <c r="F24" s="74">
        <v>1</v>
      </c>
      <c r="G24" s="155"/>
      <c r="H24" s="156"/>
      <c r="J24" s="145"/>
      <c r="K24" s="144"/>
      <c r="L24" s="145"/>
      <c r="M24" s="142"/>
      <c r="N24" s="73" t="s">
        <v>66</v>
      </c>
      <c r="O24" s="74">
        <v>1</v>
      </c>
      <c r="P24" s="155"/>
      <c r="Q24" s="156"/>
      <c r="S24" s="145"/>
      <c r="T24" s="144"/>
      <c r="U24" s="145"/>
      <c r="V24" s="142"/>
      <c r="W24" s="73"/>
      <c r="X24" s="74"/>
      <c r="Y24" s="155"/>
      <c r="Z24" s="156"/>
      <c r="AB24" s="145"/>
      <c r="AC24" s="144"/>
      <c r="AD24" s="145"/>
      <c r="AE24" s="142"/>
      <c r="AF24" s="73"/>
      <c r="AG24" s="74"/>
      <c r="AH24" s="155"/>
      <c r="AI24" s="156"/>
      <c r="AK24" s="145"/>
      <c r="AL24" s="144"/>
      <c r="AM24" s="145"/>
      <c r="AN24" s="142"/>
      <c r="AO24" s="73"/>
      <c r="AP24" s="74"/>
      <c r="AQ24" s="155"/>
      <c r="AR24" s="156"/>
      <c r="AS24" s="36"/>
      <c r="AT24" s="145"/>
      <c r="AU24" s="144"/>
      <c r="AV24" s="141"/>
      <c r="AW24" s="141"/>
      <c r="AX24" s="159"/>
      <c r="AY24" s="157"/>
      <c r="AZ24" s="157"/>
      <c r="BA24" s="158"/>
      <c r="BC24" s="145"/>
      <c r="BD24" s="144"/>
      <c r="BE24" s="145"/>
      <c r="BF24" s="142"/>
      <c r="BG24" s="142"/>
      <c r="BH24" s="142"/>
      <c r="BI24" s="142"/>
      <c r="BJ24" s="142"/>
      <c r="BK24" s="141"/>
      <c r="BL24" s="142"/>
    </row>
    <row r="25" spans="1:64" x14ac:dyDescent="0.15">
      <c r="A25" s="145"/>
      <c r="B25" s="144"/>
      <c r="C25" s="145"/>
      <c r="D25" s="142"/>
      <c r="E25" s="75" t="s">
        <v>57</v>
      </c>
      <c r="F25" s="76">
        <v>1</v>
      </c>
      <c r="G25" s="155"/>
      <c r="H25" s="156"/>
      <c r="J25" s="145"/>
      <c r="K25" s="144"/>
      <c r="L25" s="145"/>
      <c r="M25" s="142"/>
      <c r="N25" s="75" t="s">
        <v>67</v>
      </c>
      <c r="O25" s="76">
        <v>1</v>
      </c>
      <c r="P25" s="155"/>
      <c r="Q25" s="156"/>
      <c r="S25" s="145"/>
      <c r="T25" s="144"/>
      <c r="U25" s="145"/>
      <c r="V25" s="142"/>
      <c r="W25" s="75"/>
      <c r="X25" s="76"/>
      <c r="Y25" s="155"/>
      <c r="Z25" s="156"/>
      <c r="AB25" s="145"/>
      <c r="AC25" s="144"/>
      <c r="AD25" s="145"/>
      <c r="AE25" s="142"/>
      <c r="AF25" s="75"/>
      <c r="AG25" s="76"/>
      <c r="AH25" s="155"/>
      <c r="AI25" s="156"/>
      <c r="AK25" s="145"/>
      <c r="AL25" s="144"/>
      <c r="AM25" s="145"/>
      <c r="AN25" s="142"/>
      <c r="AO25" s="75"/>
      <c r="AP25" s="76"/>
      <c r="AQ25" s="155"/>
      <c r="AR25" s="156"/>
      <c r="AS25" s="36"/>
      <c r="AT25" s="145"/>
      <c r="AU25" s="144"/>
      <c r="AV25" s="141"/>
      <c r="AW25" s="141"/>
      <c r="AX25" s="159"/>
      <c r="AY25" s="157"/>
      <c r="AZ25" s="157"/>
      <c r="BA25" s="158"/>
      <c r="BC25" s="145"/>
      <c r="BD25" s="144"/>
      <c r="BE25" s="145"/>
      <c r="BF25" s="142"/>
      <c r="BG25" s="142"/>
      <c r="BH25" s="142"/>
      <c r="BI25" s="142"/>
      <c r="BJ25" s="142"/>
      <c r="BK25" s="141"/>
      <c r="BL25" s="142"/>
    </row>
    <row r="26" spans="1:64" ht="11.25" customHeight="1" x14ac:dyDescent="0.15">
      <c r="A26" s="145"/>
      <c r="B26" s="144">
        <v>4.2</v>
      </c>
      <c r="C26" s="145" t="s">
        <v>42</v>
      </c>
      <c r="D26" s="142">
        <v>5</v>
      </c>
      <c r="E26" s="77"/>
      <c r="F26" s="72"/>
      <c r="G26" s="155">
        <f>SUM(F26:F30)</f>
        <v>0</v>
      </c>
      <c r="H26" s="156" t="str">
        <f t="shared" ref="H26" si="31">IF(G26&gt;D26,"✓","")</f>
        <v/>
      </c>
      <c r="J26" s="145"/>
      <c r="K26" s="144">
        <v>4.2</v>
      </c>
      <c r="L26" s="145" t="s">
        <v>42</v>
      </c>
      <c r="M26" s="142">
        <v>5</v>
      </c>
      <c r="N26" s="77"/>
      <c r="O26" s="72"/>
      <c r="P26" s="155">
        <f>SUM(O26:O30)</f>
        <v>0</v>
      </c>
      <c r="Q26" s="156" t="str">
        <f>IF(P26&gt;M26,"✓","")</f>
        <v/>
      </c>
      <c r="S26" s="145"/>
      <c r="T26" s="144">
        <v>4.2</v>
      </c>
      <c r="U26" s="145" t="s">
        <v>42</v>
      </c>
      <c r="V26" s="142">
        <v>5</v>
      </c>
      <c r="W26" s="77"/>
      <c r="X26" s="72"/>
      <c r="Y26" s="155">
        <f>SUM(X26:X30)</f>
        <v>0</v>
      </c>
      <c r="Z26" s="156" t="str">
        <f t="shared" ref="Z26" si="32">IF(Y26&gt;V26,"✓","")</f>
        <v/>
      </c>
      <c r="AB26" s="145"/>
      <c r="AC26" s="144">
        <v>4.2</v>
      </c>
      <c r="AD26" s="145" t="s">
        <v>42</v>
      </c>
      <c r="AE26" s="142">
        <v>5</v>
      </c>
      <c r="AF26" s="77"/>
      <c r="AG26" s="72"/>
      <c r="AH26" s="155">
        <f>SUM(AG26:AG30)</f>
        <v>0</v>
      </c>
      <c r="AI26" s="156" t="str">
        <f t="shared" ref="AI26" si="33">IF(AH26&gt;AE26,"✓","")</f>
        <v/>
      </c>
      <c r="AK26" s="145"/>
      <c r="AL26" s="144">
        <v>4.2</v>
      </c>
      <c r="AM26" s="145" t="s">
        <v>42</v>
      </c>
      <c r="AN26" s="142">
        <v>5</v>
      </c>
      <c r="AO26" s="77"/>
      <c r="AP26" s="72"/>
      <c r="AQ26" s="155">
        <f>SUM(AP26:AP30)</f>
        <v>0</v>
      </c>
      <c r="AR26" s="156" t="str">
        <f t="shared" ref="AR26" si="34">IF(AQ26&gt;AN26,"✓","")</f>
        <v/>
      </c>
      <c r="AS26" s="36"/>
      <c r="AT26" s="145"/>
      <c r="AU26" s="144">
        <v>4.2</v>
      </c>
      <c r="AV26" s="141">
        <v>15</v>
      </c>
      <c r="AW26" s="141">
        <f>G26+P26+Y26+AH26+AQ26</f>
        <v>0</v>
      </c>
      <c r="AX26" s="159" t="str">
        <f t="shared" ref="AX26" si="35">IF(AW26&gt;AV26,"✓","")</f>
        <v/>
      </c>
      <c r="AY26" s="157"/>
      <c r="AZ26" s="157"/>
      <c r="BA26" s="158"/>
      <c r="BC26" s="145"/>
      <c r="BD26" s="144">
        <v>4.2</v>
      </c>
      <c r="BE26" s="145" t="s">
        <v>42</v>
      </c>
      <c r="BF26" s="142">
        <f t="shared" ref="BF26" si="36">G26</f>
        <v>0</v>
      </c>
      <c r="BG26" s="142">
        <f t="shared" ref="BG26" si="37">P26</f>
        <v>0</v>
      </c>
      <c r="BH26" s="142">
        <f t="shared" ref="BH26" si="38">Y26</f>
        <v>0</v>
      </c>
      <c r="BI26" s="142">
        <f t="shared" ref="BI26" si="39">AH26</f>
        <v>0</v>
      </c>
      <c r="BJ26" s="142">
        <f t="shared" ref="BJ26" si="40">AQ26</f>
        <v>0</v>
      </c>
      <c r="BK26" s="141">
        <f t="shared" ref="BK26" si="41">AW26</f>
        <v>0</v>
      </c>
      <c r="BL26" s="142"/>
    </row>
    <row r="27" spans="1:64" x14ac:dyDescent="0.15">
      <c r="A27" s="145"/>
      <c r="B27" s="144"/>
      <c r="C27" s="145"/>
      <c r="D27" s="142"/>
      <c r="E27" s="73"/>
      <c r="F27" s="74"/>
      <c r="G27" s="155"/>
      <c r="H27" s="156"/>
      <c r="J27" s="145"/>
      <c r="K27" s="144"/>
      <c r="L27" s="145"/>
      <c r="M27" s="142"/>
      <c r="N27" s="73"/>
      <c r="O27" s="74"/>
      <c r="P27" s="155"/>
      <c r="Q27" s="156"/>
      <c r="S27" s="145"/>
      <c r="T27" s="144"/>
      <c r="U27" s="145"/>
      <c r="V27" s="142"/>
      <c r="W27" s="73"/>
      <c r="X27" s="74"/>
      <c r="Y27" s="155"/>
      <c r="Z27" s="156"/>
      <c r="AB27" s="145"/>
      <c r="AC27" s="144"/>
      <c r="AD27" s="145"/>
      <c r="AE27" s="142"/>
      <c r="AF27" s="73"/>
      <c r="AG27" s="74"/>
      <c r="AH27" s="155"/>
      <c r="AI27" s="156"/>
      <c r="AK27" s="145"/>
      <c r="AL27" s="144"/>
      <c r="AM27" s="145"/>
      <c r="AN27" s="142"/>
      <c r="AO27" s="73"/>
      <c r="AP27" s="74"/>
      <c r="AQ27" s="155"/>
      <c r="AR27" s="156"/>
      <c r="AS27" s="36"/>
      <c r="AT27" s="145"/>
      <c r="AU27" s="144"/>
      <c r="AV27" s="141"/>
      <c r="AW27" s="141"/>
      <c r="AX27" s="159"/>
      <c r="AY27" s="157"/>
      <c r="AZ27" s="157"/>
      <c r="BA27" s="158"/>
      <c r="BC27" s="145"/>
      <c r="BD27" s="144"/>
      <c r="BE27" s="145"/>
      <c r="BF27" s="142"/>
      <c r="BG27" s="142"/>
      <c r="BH27" s="142"/>
      <c r="BI27" s="142"/>
      <c r="BJ27" s="142"/>
      <c r="BK27" s="141"/>
      <c r="BL27" s="142"/>
    </row>
    <row r="28" spans="1:64" x14ac:dyDescent="0.15">
      <c r="A28" s="145"/>
      <c r="B28" s="144"/>
      <c r="C28" s="145"/>
      <c r="D28" s="142"/>
      <c r="E28" s="73"/>
      <c r="F28" s="74"/>
      <c r="G28" s="155"/>
      <c r="H28" s="156"/>
      <c r="J28" s="145"/>
      <c r="K28" s="144"/>
      <c r="L28" s="145"/>
      <c r="M28" s="142"/>
      <c r="N28" s="73"/>
      <c r="O28" s="74"/>
      <c r="P28" s="155"/>
      <c r="Q28" s="156"/>
      <c r="S28" s="145"/>
      <c r="T28" s="144"/>
      <c r="U28" s="145"/>
      <c r="V28" s="142"/>
      <c r="W28" s="73"/>
      <c r="X28" s="74"/>
      <c r="Y28" s="155"/>
      <c r="Z28" s="156"/>
      <c r="AB28" s="145"/>
      <c r="AC28" s="144"/>
      <c r="AD28" s="145"/>
      <c r="AE28" s="142"/>
      <c r="AF28" s="73"/>
      <c r="AG28" s="74"/>
      <c r="AH28" s="155"/>
      <c r="AI28" s="156"/>
      <c r="AK28" s="145"/>
      <c r="AL28" s="144"/>
      <c r="AM28" s="145"/>
      <c r="AN28" s="142"/>
      <c r="AO28" s="73"/>
      <c r="AP28" s="74"/>
      <c r="AQ28" s="155"/>
      <c r="AR28" s="156"/>
      <c r="AS28" s="36"/>
      <c r="AT28" s="145"/>
      <c r="AU28" s="144"/>
      <c r="AV28" s="141"/>
      <c r="AW28" s="141"/>
      <c r="AX28" s="159"/>
      <c r="AY28" s="157"/>
      <c r="AZ28" s="157"/>
      <c r="BA28" s="158"/>
      <c r="BC28" s="145"/>
      <c r="BD28" s="144"/>
      <c r="BE28" s="145"/>
      <c r="BF28" s="142"/>
      <c r="BG28" s="142"/>
      <c r="BH28" s="142"/>
      <c r="BI28" s="142"/>
      <c r="BJ28" s="142"/>
      <c r="BK28" s="141"/>
      <c r="BL28" s="142"/>
    </row>
    <row r="29" spans="1:64" x14ac:dyDescent="0.15">
      <c r="A29" s="145"/>
      <c r="B29" s="144"/>
      <c r="C29" s="145"/>
      <c r="D29" s="142"/>
      <c r="E29" s="73"/>
      <c r="F29" s="74"/>
      <c r="G29" s="155"/>
      <c r="H29" s="156"/>
      <c r="J29" s="145"/>
      <c r="K29" s="144"/>
      <c r="L29" s="145"/>
      <c r="M29" s="142"/>
      <c r="N29" s="73"/>
      <c r="O29" s="74"/>
      <c r="P29" s="155"/>
      <c r="Q29" s="156"/>
      <c r="S29" s="145"/>
      <c r="T29" s="144"/>
      <c r="U29" s="145"/>
      <c r="V29" s="142"/>
      <c r="W29" s="73"/>
      <c r="X29" s="74"/>
      <c r="Y29" s="155"/>
      <c r="Z29" s="156"/>
      <c r="AB29" s="145"/>
      <c r="AC29" s="144"/>
      <c r="AD29" s="145"/>
      <c r="AE29" s="142"/>
      <c r="AF29" s="73"/>
      <c r="AG29" s="74"/>
      <c r="AH29" s="155"/>
      <c r="AI29" s="156"/>
      <c r="AK29" s="145"/>
      <c r="AL29" s="144"/>
      <c r="AM29" s="145"/>
      <c r="AN29" s="142"/>
      <c r="AO29" s="73"/>
      <c r="AP29" s="74"/>
      <c r="AQ29" s="155"/>
      <c r="AR29" s="156"/>
      <c r="AS29" s="36"/>
      <c r="AT29" s="145"/>
      <c r="AU29" s="144"/>
      <c r="AV29" s="141"/>
      <c r="AW29" s="141"/>
      <c r="AX29" s="159"/>
      <c r="AY29" s="157"/>
      <c r="AZ29" s="157"/>
      <c r="BA29" s="158"/>
      <c r="BC29" s="145"/>
      <c r="BD29" s="144"/>
      <c r="BE29" s="145"/>
      <c r="BF29" s="142"/>
      <c r="BG29" s="142"/>
      <c r="BH29" s="142"/>
      <c r="BI29" s="142"/>
      <c r="BJ29" s="142"/>
      <c r="BK29" s="141"/>
      <c r="BL29" s="142"/>
    </row>
    <row r="30" spans="1:64" x14ac:dyDescent="0.15">
      <c r="A30" s="145"/>
      <c r="B30" s="144"/>
      <c r="C30" s="145"/>
      <c r="D30" s="142"/>
      <c r="E30" s="75"/>
      <c r="F30" s="76"/>
      <c r="G30" s="155"/>
      <c r="H30" s="156"/>
      <c r="J30" s="145"/>
      <c r="K30" s="144"/>
      <c r="L30" s="145"/>
      <c r="M30" s="142"/>
      <c r="N30" s="75"/>
      <c r="O30" s="76"/>
      <c r="P30" s="155"/>
      <c r="Q30" s="156"/>
      <c r="S30" s="145"/>
      <c r="T30" s="144"/>
      <c r="U30" s="145"/>
      <c r="V30" s="142"/>
      <c r="W30" s="75"/>
      <c r="X30" s="76"/>
      <c r="Y30" s="155"/>
      <c r="Z30" s="156"/>
      <c r="AB30" s="145"/>
      <c r="AC30" s="144"/>
      <c r="AD30" s="145"/>
      <c r="AE30" s="142"/>
      <c r="AF30" s="75"/>
      <c r="AG30" s="76"/>
      <c r="AH30" s="155"/>
      <c r="AI30" s="156"/>
      <c r="AK30" s="145"/>
      <c r="AL30" s="144"/>
      <c r="AM30" s="145"/>
      <c r="AN30" s="142"/>
      <c r="AO30" s="75"/>
      <c r="AP30" s="76"/>
      <c r="AQ30" s="155"/>
      <c r="AR30" s="156"/>
      <c r="AS30" s="36"/>
      <c r="AT30" s="145"/>
      <c r="AU30" s="144"/>
      <c r="AV30" s="141"/>
      <c r="AW30" s="141"/>
      <c r="AX30" s="159"/>
      <c r="AY30" s="157"/>
      <c r="AZ30" s="157"/>
      <c r="BA30" s="158"/>
      <c r="BC30" s="145"/>
      <c r="BD30" s="144"/>
      <c r="BE30" s="145"/>
      <c r="BF30" s="142"/>
      <c r="BG30" s="142"/>
      <c r="BH30" s="142"/>
      <c r="BI30" s="142"/>
      <c r="BJ30" s="142"/>
      <c r="BK30" s="141"/>
      <c r="BL30" s="142"/>
    </row>
    <row r="31" spans="1:64" ht="11.25" customHeight="1" x14ac:dyDescent="0.15">
      <c r="A31" s="145" t="s">
        <v>18</v>
      </c>
      <c r="B31" s="144">
        <v>5.0999999999999996</v>
      </c>
      <c r="C31" s="145" t="s">
        <v>43</v>
      </c>
      <c r="D31" s="142">
        <v>6</v>
      </c>
      <c r="E31" s="77"/>
      <c r="F31" s="72"/>
      <c r="G31" s="155">
        <f>SUM(F31:F35)</f>
        <v>0</v>
      </c>
      <c r="H31" s="156" t="str">
        <f t="shared" ref="H31" si="42">IF(G31&gt;D31,"✓","")</f>
        <v/>
      </c>
      <c r="J31" s="145" t="s">
        <v>18</v>
      </c>
      <c r="K31" s="144">
        <v>5.0999999999999996</v>
      </c>
      <c r="L31" s="145" t="s">
        <v>43</v>
      </c>
      <c r="M31" s="142">
        <v>6</v>
      </c>
      <c r="N31" s="77"/>
      <c r="O31" s="72"/>
      <c r="P31" s="155">
        <f>SUM(O31:O35)</f>
        <v>0</v>
      </c>
      <c r="Q31" s="156" t="str">
        <f>IF(P31&gt;M31,"✓","")</f>
        <v/>
      </c>
      <c r="S31" s="145" t="s">
        <v>18</v>
      </c>
      <c r="T31" s="144">
        <v>5.0999999999999996</v>
      </c>
      <c r="U31" s="145" t="s">
        <v>43</v>
      </c>
      <c r="V31" s="142">
        <v>6</v>
      </c>
      <c r="W31" s="77"/>
      <c r="X31" s="72"/>
      <c r="Y31" s="155">
        <f>SUM(X31:X35)</f>
        <v>0</v>
      </c>
      <c r="Z31" s="156" t="str">
        <f t="shared" ref="Z31" si="43">IF(Y31&gt;V31,"✓","")</f>
        <v/>
      </c>
      <c r="AB31" s="145" t="s">
        <v>18</v>
      </c>
      <c r="AC31" s="144">
        <v>5.0999999999999996</v>
      </c>
      <c r="AD31" s="145" t="s">
        <v>43</v>
      </c>
      <c r="AE31" s="142">
        <v>6</v>
      </c>
      <c r="AF31" s="77" t="s">
        <v>88</v>
      </c>
      <c r="AG31" s="72">
        <v>1</v>
      </c>
      <c r="AH31" s="155">
        <f>SUM(AG31:AG35)</f>
        <v>1</v>
      </c>
      <c r="AI31" s="156" t="str">
        <f t="shared" ref="AI31" si="44">IF(AH31&gt;AE31,"✓","")</f>
        <v/>
      </c>
      <c r="AK31" s="145" t="s">
        <v>18</v>
      </c>
      <c r="AL31" s="144">
        <v>5.0999999999999996</v>
      </c>
      <c r="AM31" s="145" t="s">
        <v>43</v>
      </c>
      <c r="AN31" s="142">
        <v>6</v>
      </c>
      <c r="AO31" s="77" t="s">
        <v>94</v>
      </c>
      <c r="AP31" s="72">
        <v>2</v>
      </c>
      <c r="AQ31" s="155">
        <f>SUM(AP31:AP35)</f>
        <v>2</v>
      </c>
      <c r="AR31" s="156" t="str">
        <f t="shared" ref="AR31" si="45">IF(AQ31&gt;AN31,"✓","")</f>
        <v/>
      </c>
      <c r="AS31" s="36"/>
      <c r="AT31" s="145" t="s">
        <v>18</v>
      </c>
      <c r="AU31" s="144">
        <v>5.0999999999999996</v>
      </c>
      <c r="AV31" s="141">
        <v>20</v>
      </c>
      <c r="AW31" s="141">
        <f>G31+P31+Y31+AH31+AQ31</f>
        <v>3</v>
      </c>
      <c r="AX31" s="159" t="str">
        <f t="shared" ref="AX31" si="46">IF(AW31&gt;AV31,"✓","")</f>
        <v/>
      </c>
      <c r="AY31" s="157">
        <v>30</v>
      </c>
      <c r="AZ31" s="157">
        <f>SUM(AW31:AW45)</f>
        <v>3</v>
      </c>
      <c r="BA31" s="158" t="str">
        <f>IF(AZ31&gt;AY31,"✓","")</f>
        <v/>
      </c>
      <c r="BC31" s="145" t="s">
        <v>18</v>
      </c>
      <c r="BD31" s="144">
        <v>5.0999999999999996</v>
      </c>
      <c r="BE31" s="145" t="s">
        <v>43</v>
      </c>
      <c r="BF31" s="142">
        <f t="shared" ref="BF31" si="47">G31</f>
        <v>0</v>
      </c>
      <c r="BG31" s="142">
        <f t="shared" ref="BG31" si="48">P31</f>
        <v>0</v>
      </c>
      <c r="BH31" s="142">
        <f t="shared" ref="BH31" si="49">Y31</f>
        <v>0</v>
      </c>
      <c r="BI31" s="142">
        <f t="shared" ref="BI31" si="50">AH31</f>
        <v>1</v>
      </c>
      <c r="BJ31" s="142">
        <f t="shared" ref="BJ31" si="51">AQ31</f>
        <v>2</v>
      </c>
      <c r="BK31" s="141">
        <f t="shared" ref="BK31" si="52">AW31</f>
        <v>3</v>
      </c>
      <c r="BL31" s="142">
        <f>AZ31</f>
        <v>3</v>
      </c>
    </row>
    <row r="32" spans="1:64" x14ac:dyDescent="0.15">
      <c r="A32" s="145"/>
      <c r="B32" s="144"/>
      <c r="C32" s="145"/>
      <c r="D32" s="142"/>
      <c r="E32" s="73"/>
      <c r="F32" s="74"/>
      <c r="G32" s="155"/>
      <c r="H32" s="156"/>
      <c r="J32" s="145"/>
      <c r="K32" s="144"/>
      <c r="L32" s="145"/>
      <c r="M32" s="142"/>
      <c r="N32" s="73"/>
      <c r="O32" s="74"/>
      <c r="P32" s="155"/>
      <c r="Q32" s="156"/>
      <c r="S32" s="145"/>
      <c r="T32" s="144"/>
      <c r="U32" s="145"/>
      <c r="V32" s="142"/>
      <c r="W32" s="73"/>
      <c r="X32" s="74"/>
      <c r="Y32" s="155"/>
      <c r="Z32" s="156"/>
      <c r="AB32" s="145"/>
      <c r="AC32" s="144"/>
      <c r="AD32" s="145"/>
      <c r="AE32" s="142"/>
      <c r="AF32" s="73"/>
      <c r="AG32" s="74"/>
      <c r="AH32" s="155"/>
      <c r="AI32" s="156"/>
      <c r="AK32" s="145"/>
      <c r="AL32" s="144"/>
      <c r="AM32" s="145"/>
      <c r="AN32" s="142"/>
      <c r="AO32" s="73"/>
      <c r="AP32" s="74"/>
      <c r="AQ32" s="155"/>
      <c r="AR32" s="156"/>
      <c r="AS32" s="36"/>
      <c r="AT32" s="145"/>
      <c r="AU32" s="144"/>
      <c r="AV32" s="141"/>
      <c r="AW32" s="141"/>
      <c r="AX32" s="159"/>
      <c r="AY32" s="157"/>
      <c r="AZ32" s="157"/>
      <c r="BA32" s="158"/>
      <c r="BC32" s="145"/>
      <c r="BD32" s="144"/>
      <c r="BE32" s="145"/>
      <c r="BF32" s="142"/>
      <c r="BG32" s="142"/>
      <c r="BH32" s="142"/>
      <c r="BI32" s="142"/>
      <c r="BJ32" s="142"/>
      <c r="BK32" s="141"/>
      <c r="BL32" s="142"/>
    </row>
    <row r="33" spans="1:64" x14ac:dyDescent="0.15">
      <c r="A33" s="145"/>
      <c r="B33" s="144"/>
      <c r="C33" s="145"/>
      <c r="D33" s="142"/>
      <c r="E33" s="73"/>
      <c r="F33" s="74"/>
      <c r="G33" s="155"/>
      <c r="H33" s="156"/>
      <c r="J33" s="145"/>
      <c r="K33" s="144"/>
      <c r="L33" s="145"/>
      <c r="M33" s="142"/>
      <c r="N33" s="73"/>
      <c r="O33" s="74"/>
      <c r="P33" s="155"/>
      <c r="Q33" s="156"/>
      <c r="S33" s="145"/>
      <c r="T33" s="144"/>
      <c r="U33" s="145"/>
      <c r="V33" s="142"/>
      <c r="W33" s="73"/>
      <c r="X33" s="74"/>
      <c r="Y33" s="155"/>
      <c r="Z33" s="156"/>
      <c r="AB33" s="145"/>
      <c r="AC33" s="144"/>
      <c r="AD33" s="145"/>
      <c r="AE33" s="142"/>
      <c r="AF33" s="73"/>
      <c r="AG33" s="74"/>
      <c r="AH33" s="155"/>
      <c r="AI33" s="156"/>
      <c r="AK33" s="145"/>
      <c r="AL33" s="144"/>
      <c r="AM33" s="145"/>
      <c r="AN33" s="142"/>
      <c r="AO33" s="73"/>
      <c r="AP33" s="74"/>
      <c r="AQ33" s="155"/>
      <c r="AR33" s="156"/>
      <c r="AS33" s="36"/>
      <c r="AT33" s="145"/>
      <c r="AU33" s="144"/>
      <c r="AV33" s="141"/>
      <c r="AW33" s="141"/>
      <c r="AX33" s="159"/>
      <c r="AY33" s="157"/>
      <c r="AZ33" s="157"/>
      <c r="BA33" s="158"/>
      <c r="BC33" s="145"/>
      <c r="BD33" s="144"/>
      <c r="BE33" s="145"/>
      <c r="BF33" s="142"/>
      <c r="BG33" s="142"/>
      <c r="BH33" s="142"/>
      <c r="BI33" s="142"/>
      <c r="BJ33" s="142"/>
      <c r="BK33" s="141"/>
      <c r="BL33" s="142"/>
    </row>
    <row r="34" spans="1:64" x14ac:dyDescent="0.15">
      <c r="A34" s="145"/>
      <c r="B34" s="144"/>
      <c r="C34" s="145"/>
      <c r="D34" s="142"/>
      <c r="E34" s="73"/>
      <c r="F34" s="74"/>
      <c r="G34" s="155"/>
      <c r="H34" s="156"/>
      <c r="J34" s="145"/>
      <c r="K34" s="144"/>
      <c r="L34" s="145"/>
      <c r="M34" s="142"/>
      <c r="N34" s="73"/>
      <c r="O34" s="74"/>
      <c r="P34" s="155"/>
      <c r="Q34" s="156"/>
      <c r="S34" s="145"/>
      <c r="T34" s="144"/>
      <c r="U34" s="145"/>
      <c r="V34" s="142"/>
      <c r="W34" s="73"/>
      <c r="X34" s="74"/>
      <c r="Y34" s="155"/>
      <c r="Z34" s="156"/>
      <c r="AB34" s="145"/>
      <c r="AC34" s="144"/>
      <c r="AD34" s="145"/>
      <c r="AE34" s="142"/>
      <c r="AF34" s="73"/>
      <c r="AG34" s="74"/>
      <c r="AH34" s="155"/>
      <c r="AI34" s="156"/>
      <c r="AK34" s="145"/>
      <c r="AL34" s="144"/>
      <c r="AM34" s="145"/>
      <c r="AN34" s="142"/>
      <c r="AO34" s="73"/>
      <c r="AP34" s="74"/>
      <c r="AQ34" s="155"/>
      <c r="AR34" s="156"/>
      <c r="AS34" s="36"/>
      <c r="AT34" s="145"/>
      <c r="AU34" s="144"/>
      <c r="AV34" s="141"/>
      <c r="AW34" s="141"/>
      <c r="AX34" s="159"/>
      <c r="AY34" s="157"/>
      <c r="AZ34" s="157"/>
      <c r="BA34" s="158"/>
      <c r="BC34" s="145"/>
      <c r="BD34" s="144"/>
      <c r="BE34" s="145"/>
      <c r="BF34" s="142"/>
      <c r="BG34" s="142"/>
      <c r="BH34" s="142"/>
      <c r="BI34" s="142"/>
      <c r="BJ34" s="142"/>
      <c r="BK34" s="141"/>
      <c r="BL34" s="142"/>
    </row>
    <row r="35" spans="1:64" x14ac:dyDescent="0.15">
      <c r="A35" s="145"/>
      <c r="B35" s="144"/>
      <c r="C35" s="145"/>
      <c r="D35" s="142"/>
      <c r="E35" s="75"/>
      <c r="F35" s="76"/>
      <c r="G35" s="155"/>
      <c r="H35" s="156"/>
      <c r="J35" s="145"/>
      <c r="K35" s="144"/>
      <c r="L35" s="145"/>
      <c r="M35" s="142"/>
      <c r="N35" s="75"/>
      <c r="O35" s="76"/>
      <c r="P35" s="155"/>
      <c r="Q35" s="156"/>
      <c r="S35" s="145"/>
      <c r="T35" s="144"/>
      <c r="U35" s="145"/>
      <c r="V35" s="142"/>
      <c r="W35" s="75"/>
      <c r="X35" s="76"/>
      <c r="Y35" s="155"/>
      <c r="Z35" s="156"/>
      <c r="AB35" s="145"/>
      <c r="AC35" s="144"/>
      <c r="AD35" s="145"/>
      <c r="AE35" s="142"/>
      <c r="AF35" s="75"/>
      <c r="AG35" s="76"/>
      <c r="AH35" s="155"/>
      <c r="AI35" s="156"/>
      <c r="AK35" s="145"/>
      <c r="AL35" s="144"/>
      <c r="AM35" s="145"/>
      <c r="AN35" s="142"/>
      <c r="AO35" s="75"/>
      <c r="AP35" s="76"/>
      <c r="AQ35" s="155"/>
      <c r="AR35" s="156"/>
      <c r="AS35" s="36"/>
      <c r="AT35" s="145"/>
      <c r="AU35" s="144"/>
      <c r="AV35" s="141"/>
      <c r="AW35" s="141"/>
      <c r="AX35" s="159"/>
      <c r="AY35" s="157"/>
      <c r="AZ35" s="157"/>
      <c r="BA35" s="158"/>
      <c r="BC35" s="145"/>
      <c r="BD35" s="144"/>
      <c r="BE35" s="145"/>
      <c r="BF35" s="142"/>
      <c r="BG35" s="142"/>
      <c r="BH35" s="142"/>
      <c r="BI35" s="142"/>
      <c r="BJ35" s="142"/>
      <c r="BK35" s="141"/>
      <c r="BL35" s="142"/>
    </row>
    <row r="36" spans="1:64" ht="11.25" customHeight="1" x14ac:dyDescent="0.15">
      <c r="A36" s="145"/>
      <c r="B36" s="144">
        <v>5.2</v>
      </c>
      <c r="C36" s="145" t="s">
        <v>44</v>
      </c>
      <c r="D36" s="142">
        <v>6</v>
      </c>
      <c r="E36" s="77"/>
      <c r="F36" s="72"/>
      <c r="G36" s="155">
        <f>SUM(F36:F40)</f>
        <v>0</v>
      </c>
      <c r="H36" s="156" t="str">
        <f t="shared" ref="H36" si="53">IF(G36&gt;D36,"✓","")</f>
        <v/>
      </c>
      <c r="J36" s="145"/>
      <c r="K36" s="144">
        <v>5.2</v>
      </c>
      <c r="L36" s="145" t="s">
        <v>44</v>
      </c>
      <c r="M36" s="142">
        <v>6</v>
      </c>
      <c r="N36" s="77"/>
      <c r="O36" s="72"/>
      <c r="P36" s="155">
        <f>SUM(O36:O40)</f>
        <v>0</v>
      </c>
      <c r="Q36" s="156" t="str">
        <f>IF(P36&gt;M36,"✓","")</f>
        <v/>
      </c>
      <c r="S36" s="145"/>
      <c r="T36" s="144">
        <v>5.2</v>
      </c>
      <c r="U36" s="145" t="s">
        <v>44</v>
      </c>
      <c r="V36" s="142">
        <v>6</v>
      </c>
      <c r="W36" s="77"/>
      <c r="X36" s="72"/>
      <c r="Y36" s="155">
        <f>SUM(X36:X40)</f>
        <v>0</v>
      </c>
      <c r="Z36" s="156" t="str">
        <f t="shared" ref="Z36" si="54">IF(Y36&gt;V36,"✓","")</f>
        <v/>
      </c>
      <c r="AB36" s="145"/>
      <c r="AC36" s="144">
        <v>5.2</v>
      </c>
      <c r="AD36" s="145" t="s">
        <v>44</v>
      </c>
      <c r="AE36" s="142">
        <v>6</v>
      </c>
      <c r="AF36" s="77"/>
      <c r="AG36" s="72"/>
      <c r="AH36" s="155">
        <f>SUM(AG36:AG40)</f>
        <v>0</v>
      </c>
      <c r="AI36" s="156" t="str">
        <f t="shared" ref="AI36" si="55">IF(AH36&gt;AE36,"✓","")</f>
        <v/>
      </c>
      <c r="AK36" s="145"/>
      <c r="AL36" s="144">
        <v>5.2</v>
      </c>
      <c r="AM36" s="145" t="s">
        <v>44</v>
      </c>
      <c r="AN36" s="142">
        <v>6</v>
      </c>
      <c r="AO36" s="77"/>
      <c r="AP36" s="72"/>
      <c r="AQ36" s="155">
        <f>SUM(AP36:AP40)</f>
        <v>0</v>
      </c>
      <c r="AR36" s="156" t="str">
        <f t="shared" ref="AR36" si="56">IF(AQ36&gt;AN36,"✓","")</f>
        <v/>
      </c>
      <c r="AS36" s="36"/>
      <c r="AT36" s="145"/>
      <c r="AU36" s="144">
        <v>5.2</v>
      </c>
      <c r="AV36" s="141">
        <v>15</v>
      </c>
      <c r="AW36" s="141">
        <f>G36+P36+Y36+AH36+AQ36</f>
        <v>0</v>
      </c>
      <c r="AX36" s="159" t="str">
        <f t="shared" ref="AX36" si="57">IF(AW36&gt;AV36,"✓","")</f>
        <v/>
      </c>
      <c r="AY36" s="157"/>
      <c r="AZ36" s="157"/>
      <c r="BA36" s="158"/>
      <c r="BC36" s="145"/>
      <c r="BD36" s="144">
        <v>5.2</v>
      </c>
      <c r="BE36" s="145" t="s">
        <v>44</v>
      </c>
      <c r="BF36" s="142">
        <f t="shared" ref="BF36" si="58">G36</f>
        <v>0</v>
      </c>
      <c r="BG36" s="142">
        <f t="shared" ref="BG36" si="59">P36</f>
        <v>0</v>
      </c>
      <c r="BH36" s="142">
        <f t="shared" ref="BH36" si="60">Y36</f>
        <v>0</v>
      </c>
      <c r="BI36" s="142">
        <f t="shared" ref="BI36" si="61">AH36</f>
        <v>0</v>
      </c>
      <c r="BJ36" s="142">
        <f t="shared" ref="BJ36" si="62">AQ36</f>
        <v>0</v>
      </c>
      <c r="BK36" s="141">
        <f t="shared" ref="BK36" si="63">AW36</f>
        <v>0</v>
      </c>
      <c r="BL36" s="142"/>
    </row>
    <row r="37" spans="1:64" x14ac:dyDescent="0.15">
      <c r="A37" s="145"/>
      <c r="B37" s="144"/>
      <c r="C37" s="145"/>
      <c r="D37" s="142"/>
      <c r="E37" s="73"/>
      <c r="F37" s="74"/>
      <c r="G37" s="155"/>
      <c r="H37" s="156"/>
      <c r="J37" s="145"/>
      <c r="K37" s="144"/>
      <c r="L37" s="145"/>
      <c r="M37" s="142"/>
      <c r="N37" s="73"/>
      <c r="O37" s="74"/>
      <c r="P37" s="155"/>
      <c r="Q37" s="156"/>
      <c r="S37" s="145"/>
      <c r="T37" s="144"/>
      <c r="U37" s="145"/>
      <c r="V37" s="142"/>
      <c r="W37" s="73"/>
      <c r="X37" s="74"/>
      <c r="Y37" s="155"/>
      <c r="Z37" s="156"/>
      <c r="AB37" s="145"/>
      <c r="AC37" s="144"/>
      <c r="AD37" s="145"/>
      <c r="AE37" s="142"/>
      <c r="AF37" s="73"/>
      <c r="AG37" s="74"/>
      <c r="AH37" s="155"/>
      <c r="AI37" s="156"/>
      <c r="AK37" s="145"/>
      <c r="AL37" s="144"/>
      <c r="AM37" s="145"/>
      <c r="AN37" s="142"/>
      <c r="AO37" s="73"/>
      <c r="AP37" s="74"/>
      <c r="AQ37" s="155"/>
      <c r="AR37" s="156"/>
      <c r="AS37" s="36"/>
      <c r="AT37" s="145"/>
      <c r="AU37" s="144"/>
      <c r="AV37" s="141"/>
      <c r="AW37" s="141"/>
      <c r="AX37" s="159"/>
      <c r="AY37" s="157"/>
      <c r="AZ37" s="157"/>
      <c r="BA37" s="158"/>
      <c r="BC37" s="145"/>
      <c r="BD37" s="144"/>
      <c r="BE37" s="145"/>
      <c r="BF37" s="142"/>
      <c r="BG37" s="142"/>
      <c r="BH37" s="142"/>
      <c r="BI37" s="142"/>
      <c r="BJ37" s="142"/>
      <c r="BK37" s="141"/>
      <c r="BL37" s="142"/>
    </row>
    <row r="38" spans="1:64" x14ac:dyDescent="0.15">
      <c r="A38" s="145"/>
      <c r="B38" s="144"/>
      <c r="C38" s="145"/>
      <c r="D38" s="142"/>
      <c r="E38" s="73"/>
      <c r="F38" s="74"/>
      <c r="G38" s="155"/>
      <c r="H38" s="156"/>
      <c r="J38" s="145"/>
      <c r="K38" s="144"/>
      <c r="L38" s="145"/>
      <c r="M38" s="142"/>
      <c r="N38" s="73"/>
      <c r="O38" s="74"/>
      <c r="P38" s="155"/>
      <c r="Q38" s="156"/>
      <c r="S38" s="145"/>
      <c r="T38" s="144"/>
      <c r="U38" s="145"/>
      <c r="V38" s="142"/>
      <c r="W38" s="73"/>
      <c r="X38" s="74"/>
      <c r="Y38" s="155"/>
      <c r="Z38" s="156"/>
      <c r="AB38" s="145"/>
      <c r="AC38" s="144"/>
      <c r="AD38" s="145"/>
      <c r="AE38" s="142"/>
      <c r="AF38" s="73"/>
      <c r="AG38" s="74"/>
      <c r="AH38" s="155"/>
      <c r="AI38" s="156"/>
      <c r="AK38" s="145"/>
      <c r="AL38" s="144"/>
      <c r="AM38" s="145"/>
      <c r="AN38" s="142"/>
      <c r="AO38" s="73"/>
      <c r="AP38" s="74"/>
      <c r="AQ38" s="155"/>
      <c r="AR38" s="156"/>
      <c r="AS38" s="36"/>
      <c r="AT38" s="145"/>
      <c r="AU38" s="144"/>
      <c r="AV38" s="141"/>
      <c r="AW38" s="141"/>
      <c r="AX38" s="159"/>
      <c r="AY38" s="157"/>
      <c r="AZ38" s="157"/>
      <c r="BA38" s="158"/>
      <c r="BC38" s="145"/>
      <c r="BD38" s="144"/>
      <c r="BE38" s="145"/>
      <c r="BF38" s="142"/>
      <c r="BG38" s="142"/>
      <c r="BH38" s="142"/>
      <c r="BI38" s="142"/>
      <c r="BJ38" s="142"/>
      <c r="BK38" s="141"/>
      <c r="BL38" s="142"/>
    </row>
    <row r="39" spans="1:64" x14ac:dyDescent="0.15">
      <c r="A39" s="145"/>
      <c r="B39" s="144"/>
      <c r="C39" s="145"/>
      <c r="D39" s="142"/>
      <c r="E39" s="73"/>
      <c r="F39" s="74"/>
      <c r="G39" s="155"/>
      <c r="H39" s="156"/>
      <c r="J39" s="145"/>
      <c r="K39" s="144"/>
      <c r="L39" s="145"/>
      <c r="M39" s="142"/>
      <c r="N39" s="73"/>
      <c r="O39" s="74"/>
      <c r="P39" s="155"/>
      <c r="Q39" s="156"/>
      <c r="S39" s="145"/>
      <c r="T39" s="144"/>
      <c r="U39" s="145"/>
      <c r="V39" s="142"/>
      <c r="W39" s="73"/>
      <c r="X39" s="74"/>
      <c r="Y39" s="155"/>
      <c r="Z39" s="156"/>
      <c r="AB39" s="145"/>
      <c r="AC39" s="144"/>
      <c r="AD39" s="145"/>
      <c r="AE39" s="142"/>
      <c r="AF39" s="73"/>
      <c r="AG39" s="74"/>
      <c r="AH39" s="155"/>
      <c r="AI39" s="156"/>
      <c r="AK39" s="145"/>
      <c r="AL39" s="144"/>
      <c r="AM39" s="145"/>
      <c r="AN39" s="142"/>
      <c r="AO39" s="73"/>
      <c r="AP39" s="74"/>
      <c r="AQ39" s="155"/>
      <c r="AR39" s="156"/>
      <c r="AS39" s="36"/>
      <c r="AT39" s="145"/>
      <c r="AU39" s="144"/>
      <c r="AV39" s="141"/>
      <c r="AW39" s="141"/>
      <c r="AX39" s="159"/>
      <c r="AY39" s="157"/>
      <c r="AZ39" s="157"/>
      <c r="BA39" s="158"/>
      <c r="BC39" s="145"/>
      <c r="BD39" s="144"/>
      <c r="BE39" s="145"/>
      <c r="BF39" s="142"/>
      <c r="BG39" s="142"/>
      <c r="BH39" s="142"/>
      <c r="BI39" s="142"/>
      <c r="BJ39" s="142"/>
      <c r="BK39" s="141"/>
      <c r="BL39" s="142"/>
    </row>
    <row r="40" spans="1:64" x14ac:dyDescent="0.15">
      <c r="A40" s="145"/>
      <c r="B40" s="144"/>
      <c r="C40" s="145"/>
      <c r="D40" s="142"/>
      <c r="E40" s="75"/>
      <c r="F40" s="76"/>
      <c r="G40" s="155"/>
      <c r="H40" s="156"/>
      <c r="J40" s="145"/>
      <c r="K40" s="144"/>
      <c r="L40" s="145"/>
      <c r="M40" s="142"/>
      <c r="N40" s="75"/>
      <c r="O40" s="76"/>
      <c r="P40" s="155"/>
      <c r="Q40" s="156"/>
      <c r="S40" s="145"/>
      <c r="T40" s="144"/>
      <c r="U40" s="145"/>
      <c r="V40" s="142"/>
      <c r="W40" s="75"/>
      <c r="X40" s="76"/>
      <c r="Y40" s="155"/>
      <c r="Z40" s="156"/>
      <c r="AB40" s="145"/>
      <c r="AC40" s="144"/>
      <c r="AD40" s="145"/>
      <c r="AE40" s="142"/>
      <c r="AF40" s="75"/>
      <c r="AG40" s="76"/>
      <c r="AH40" s="155"/>
      <c r="AI40" s="156"/>
      <c r="AK40" s="145"/>
      <c r="AL40" s="144"/>
      <c r="AM40" s="145"/>
      <c r="AN40" s="142"/>
      <c r="AO40" s="75"/>
      <c r="AP40" s="76"/>
      <c r="AQ40" s="155"/>
      <c r="AR40" s="156"/>
      <c r="AS40" s="36"/>
      <c r="AT40" s="145"/>
      <c r="AU40" s="144"/>
      <c r="AV40" s="141"/>
      <c r="AW40" s="141"/>
      <c r="AX40" s="159"/>
      <c r="AY40" s="157"/>
      <c r="AZ40" s="157"/>
      <c r="BA40" s="158"/>
      <c r="BC40" s="145"/>
      <c r="BD40" s="144"/>
      <c r="BE40" s="145"/>
      <c r="BF40" s="142"/>
      <c r="BG40" s="142"/>
      <c r="BH40" s="142"/>
      <c r="BI40" s="142"/>
      <c r="BJ40" s="142"/>
      <c r="BK40" s="141"/>
      <c r="BL40" s="142"/>
    </row>
    <row r="41" spans="1:64" x14ac:dyDescent="0.15">
      <c r="A41" s="145"/>
      <c r="B41" s="144">
        <v>5.3</v>
      </c>
      <c r="C41" s="145" t="s">
        <v>45</v>
      </c>
      <c r="D41" s="142">
        <v>6</v>
      </c>
      <c r="E41" s="77"/>
      <c r="F41" s="72"/>
      <c r="G41" s="155">
        <f>SUM(F41:F45)</f>
        <v>0</v>
      </c>
      <c r="H41" s="156" t="str">
        <f t="shared" ref="H41" si="64">IF(G41&gt;D41,"✓","")</f>
        <v/>
      </c>
      <c r="J41" s="145"/>
      <c r="K41" s="144">
        <v>5.3</v>
      </c>
      <c r="L41" s="145" t="s">
        <v>45</v>
      </c>
      <c r="M41" s="142">
        <v>6</v>
      </c>
      <c r="N41" s="77"/>
      <c r="O41" s="72"/>
      <c r="P41" s="155">
        <f>SUM(O41:O45)</f>
        <v>0</v>
      </c>
      <c r="Q41" s="156" t="str">
        <f>IF(P41&gt;M41,"✓","")</f>
        <v/>
      </c>
      <c r="S41" s="145"/>
      <c r="T41" s="144">
        <v>5.3</v>
      </c>
      <c r="U41" s="145" t="s">
        <v>45</v>
      </c>
      <c r="V41" s="142">
        <v>6</v>
      </c>
      <c r="W41" s="77"/>
      <c r="X41" s="72"/>
      <c r="Y41" s="155">
        <f>SUM(X41:X45)</f>
        <v>0</v>
      </c>
      <c r="Z41" s="156" t="str">
        <f t="shared" ref="Z41" si="65">IF(Y41&gt;V41,"✓","")</f>
        <v/>
      </c>
      <c r="AB41" s="145"/>
      <c r="AC41" s="144">
        <v>5.3</v>
      </c>
      <c r="AD41" s="145" t="s">
        <v>45</v>
      </c>
      <c r="AE41" s="142">
        <v>6</v>
      </c>
      <c r="AF41" s="77"/>
      <c r="AG41" s="72"/>
      <c r="AH41" s="155">
        <f>SUM(AG41:AG45)</f>
        <v>0</v>
      </c>
      <c r="AI41" s="156" t="str">
        <f t="shared" ref="AI41" si="66">IF(AH41&gt;AE41,"✓","")</f>
        <v/>
      </c>
      <c r="AK41" s="145"/>
      <c r="AL41" s="144">
        <v>5.3</v>
      </c>
      <c r="AM41" s="145" t="s">
        <v>45</v>
      </c>
      <c r="AN41" s="142">
        <v>6</v>
      </c>
      <c r="AO41" s="77"/>
      <c r="AP41" s="72"/>
      <c r="AQ41" s="155">
        <f>SUM(AP41:AP45)</f>
        <v>0</v>
      </c>
      <c r="AR41" s="156" t="str">
        <f t="shared" ref="AR41" si="67">IF(AQ41&gt;AN41,"✓","")</f>
        <v/>
      </c>
      <c r="AS41" s="36"/>
      <c r="AT41" s="145"/>
      <c r="AU41" s="144">
        <v>5.3</v>
      </c>
      <c r="AV41" s="141">
        <v>15</v>
      </c>
      <c r="AW41" s="141">
        <f>G41+P41+Y41+AH41+AQ41</f>
        <v>0</v>
      </c>
      <c r="AX41" s="159" t="str">
        <f t="shared" ref="AX41" si="68">IF(AW41&gt;AV41,"✓","")</f>
        <v/>
      </c>
      <c r="AY41" s="157"/>
      <c r="AZ41" s="157"/>
      <c r="BA41" s="158"/>
      <c r="BC41" s="145"/>
      <c r="BD41" s="144">
        <v>5.3</v>
      </c>
      <c r="BE41" s="145" t="s">
        <v>45</v>
      </c>
      <c r="BF41" s="142">
        <f t="shared" ref="BF41" si="69">G41</f>
        <v>0</v>
      </c>
      <c r="BG41" s="142">
        <f t="shared" ref="BG41" si="70">P41</f>
        <v>0</v>
      </c>
      <c r="BH41" s="142">
        <f t="shared" ref="BH41" si="71">Y41</f>
        <v>0</v>
      </c>
      <c r="BI41" s="142">
        <f t="shared" ref="BI41" si="72">AH41</f>
        <v>0</v>
      </c>
      <c r="BJ41" s="142">
        <f t="shared" ref="BJ41" si="73">AQ41</f>
        <v>0</v>
      </c>
      <c r="BK41" s="141">
        <f t="shared" ref="BK41" si="74">AW41</f>
        <v>0</v>
      </c>
      <c r="BL41" s="142"/>
    </row>
    <row r="42" spans="1:64" x14ac:dyDescent="0.15">
      <c r="A42" s="145"/>
      <c r="B42" s="144"/>
      <c r="C42" s="145"/>
      <c r="D42" s="142"/>
      <c r="E42" s="73"/>
      <c r="F42" s="74"/>
      <c r="G42" s="155"/>
      <c r="H42" s="156"/>
      <c r="J42" s="145"/>
      <c r="K42" s="144"/>
      <c r="L42" s="145"/>
      <c r="M42" s="142"/>
      <c r="N42" s="73"/>
      <c r="O42" s="74"/>
      <c r="P42" s="155"/>
      <c r="Q42" s="156"/>
      <c r="S42" s="145"/>
      <c r="T42" s="144"/>
      <c r="U42" s="145"/>
      <c r="V42" s="142"/>
      <c r="W42" s="73"/>
      <c r="X42" s="74"/>
      <c r="Y42" s="155"/>
      <c r="Z42" s="156"/>
      <c r="AB42" s="145"/>
      <c r="AC42" s="144"/>
      <c r="AD42" s="145"/>
      <c r="AE42" s="142"/>
      <c r="AF42" s="73"/>
      <c r="AG42" s="74"/>
      <c r="AH42" s="155"/>
      <c r="AI42" s="156"/>
      <c r="AK42" s="145"/>
      <c r="AL42" s="144"/>
      <c r="AM42" s="145"/>
      <c r="AN42" s="142"/>
      <c r="AO42" s="73"/>
      <c r="AP42" s="74"/>
      <c r="AQ42" s="155"/>
      <c r="AR42" s="156"/>
      <c r="AS42" s="36"/>
      <c r="AT42" s="145"/>
      <c r="AU42" s="144"/>
      <c r="AV42" s="141"/>
      <c r="AW42" s="141"/>
      <c r="AX42" s="159"/>
      <c r="AY42" s="157"/>
      <c r="AZ42" s="157"/>
      <c r="BA42" s="158"/>
      <c r="BC42" s="145"/>
      <c r="BD42" s="144"/>
      <c r="BE42" s="145"/>
      <c r="BF42" s="142"/>
      <c r="BG42" s="142"/>
      <c r="BH42" s="142"/>
      <c r="BI42" s="142"/>
      <c r="BJ42" s="142"/>
      <c r="BK42" s="141"/>
      <c r="BL42" s="142"/>
    </row>
    <row r="43" spans="1:64" x14ac:dyDescent="0.15">
      <c r="A43" s="145"/>
      <c r="B43" s="144"/>
      <c r="C43" s="145"/>
      <c r="D43" s="142"/>
      <c r="E43" s="73"/>
      <c r="F43" s="74"/>
      <c r="G43" s="155"/>
      <c r="H43" s="156"/>
      <c r="J43" s="145"/>
      <c r="K43" s="144"/>
      <c r="L43" s="145"/>
      <c r="M43" s="142"/>
      <c r="N43" s="73"/>
      <c r="O43" s="74"/>
      <c r="P43" s="155"/>
      <c r="Q43" s="156"/>
      <c r="S43" s="145"/>
      <c r="T43" s="144"/>
      <c r="U43" s="145"/>
      <c r="V43" s="142"/>
      <c r="W43" s="73"/>
      <c r="X43" s="74"/>
      <c r="Y43" s="155"/>
      <c r="Z43" s="156"/>
      <c r="AB43" s="145"/>
      <c r="AC43" s="144"/>
      <c r="AD43" s="145"/>
      <c r="AE43" s="142"/>
      <c r="AF43" s="73"/>
      <c r="AG43" s="74"/>
      <c r="AH43" s="155"/>
      <c r="AI43" s="156"/>
      <c r="AK43" s="145"/>
      <c r="AL43" s="144"/>
      <c r="AM43" s="145"/>
      <c r="AN43" s="142"/>
      <c r="AO43" s="73"/>
      <c r="AP43" s="74"/>
      <c r="AQ43" s="155"/>
      <c r="AR43" s="156"/>
      <c r="AS43" s="36"/>
      <c r="AT43" s="145"/>
      <c r="AU43" s="144"/>
      <c r="AV43" s="141"/>
      <c r="AW43" s="141"/>
      <c r="AX43" s="159"/>
      <c r="AY43" s="157"/>
      <c r="AZ43" s="157"/>
      <c r="BA43" s="158"/>
      <c r="BC43" s="145"/>
      <c r="BD43" s="144"/>
      <c r="BE43" s="145"/>
      <c r="BF43" s="142"/>
      <c r="BG43" s="142"/>
      <c r="BH43" s="142"/>
      <c r="BI43" s="142"/>
      <c r="BJ43" s="142"/>
      <c r="BK43" s="141"/>
      <c r="BL43" s="142"/>
    </row>
    <row r="44" spans="1:64" x14ac:dyDescent="0.15">
      <c r="A44" s="145"/>
      <c r="B44" s="144"/>
      <c r="C44" s="145"/>
      <c r="D44" s="142"/>
      <c r="E44" s="73"/>
      <c r="F44" s="74"/>
      <c r="G44" s="155"/>
      <c r="H44" s="156"/>
      <c r="J44" s="145"/>
      <c r="K44" s="144"/>
      <c r="L44" s="145"/>
      <c r="M44" s="142"/>
      <c r="N44" s="73"/>
      <c r="O44" s="74"/>
      <c r="P44" s="155"/>
      <c r="Q44" s="156"/>
      <c r="S44" s="145"/>
      <c r="T44" s="144"/>
      <c r="U44" s="145"/>
      <c r="V44" s="142"/>
      <c r="W44" s="73"/>
      <c r="X44" s="74"/>
      <c r="Y44" s="155"/>
      <c r="Z44" s="156"/>
      <c r="AB44" s="145"/>
      <c r="AC44" s="144"/>
      <c r="AD44" s="145"/>
      <c r="AE44" s="142"/>
      <c r="AF44" s="73"/>
      <c r="AG44" s="74"/>
      <c r="AH44" s="155"/>
      <c r="AI44" s="156"/>
      <c r="AK44" s="145"/>
      <c r="AL44" s="144"/>
      <c r="AM44" s="145"/>
      <c r="AN44" s="142"/>
      <c r="AO44" s="73"/>
      <c r="AP44" s="74"/>
      <c r="AQ44" s="155"/>
      <c r="AR44" s="156"/>
      <c r="AS44" s="36"/>
      <c r="AT44" s="145"/>
      <c r="AU44" s="144"/>
      <c r="AV44" s="141"/>
      <c r="AW44" s="141"/>
      <c r="AX44" s="159"/>
      <c r="AY44" s="157"/>
      <c r="AZ44" s="157"/>
      <c r="BA44" s="158"/>
      <c r="BC44" s="145"/>
      <c r="BD44" s="144"/>
      <c r="BE44" s="145"/>
      <c r="BF44" s="142"/>
      <c r="BG44" s="142"/>
      <c r="BH44" s="142"/>
      <c r="BI44" s="142"/>
      <c r="BJ44" s="142"/>
      <c r="BK44" s="141"/>
      <c r="BL44" s="142"/>
    </row>
    <row r="45" spans="1:64" x14ac:dyDescent="0.15">
      <c r="A45" s="145"/>
      <c r="B45" s="144"/>
      <c r="C45" s="145"/>
      <c r="D45" s="142"/>
      <c r="E45" s="75"/>
      <c r="F45" s="76"/>
      <c r="G45" s="155"/>
      <c r="H45" s="156"/>
      <c r="J45" s="145"/>
      <c r="K45" s="144"/>
      <c r="L45" s="145"/>
      <c r="M45" s="142"/>
      <c r="N45" s="75"/>
      <c r="O45" s="76"/>
      <c r="P45" s="155"/>
      <c r="Q45" s="156"/>
      <c r="S45" s="145"/>
      <c r="T45" s="144"/>
      <c r="U45" s="145"/>
      <c r="V45" s="142"/>
      <c r="W45" s="75"/>
      <c r="X45" s="76"/>
      <c r="Y45" s="155"/>
      <c r="Z45" s="156"/>
      <c r="AB45" s="145"/>
      <c r="AC45" s="144"/>
      <c r="AD45" s="145"/>
      <c r="AE45" s="142"/>
      <c r="AF45" s="75"/>
      <c r="AG45" s="76"/>
      <c r="AH45" s="155"/>
      <c r="AI45" s="156"/>
      <c r="AK45" s="145"/>
      <c r="AL45" s="144"/>
      <c r="AM45" s="145"/>
      <c r="AN45" s="142"/>
      <c r="AO45" s="75"/>
      <c r="AP45" s="76"/>
      <c r="AQ45" s="155"/>
      <c r="AR45" s="156"/>
      <c r="AS45" s="36"/>
      <c r="AT45" s="145"/>
      <c r="AU45" s="144"/>
      <c r="AV45" s="141"/>
      <c r="AW45" s="141"/>
      <c r="AX45" s="159"/>
      <c r="AY45" s="157"/>
      <c r="AZ45" s="157"/>
      <c r="BA45" s="158"/>
      <c r="BC45" s="145"/>
      <c r="BD45" s="144"/>
      <c r="BE45" s="145"/>
      <c r="BF45" s="142"/>
      <c r="BG45" s="142"/>
      <c r="BH45" s="142"/>
      <c r="BI45" s="142"/>
      <c r="BJ45" s="142"/>
      <c r="BK45" s="141"/>
      <c r="BL45" s="142"/>
    </row>
    <row r="46" spans="1:64" ht="11.25" customHeight="1" x14ac:dyDescent="0.15">
      <c r="A46" s="145" t="s">
        <v>19</v>
      </c>
      <c r="B46" s="144">
        <v>6</v>
      </c>
      <c r="C46" s="145" t="s">
        <v>46</v>
      </c>
      <c r="D46" s="142">
        <v>10</v>
      </c>
      <c r="E46" s="77" t="s">
        <v>58</v>
      </c>
      <c r="F46" s="72">
        <v>4</v>
      </c>
      <c r="G46" s="155">
        <f>SUM(F46:F50)</f>
        <v>12</v>
      </c>
      <c r="H46" s="156" t="str">
        <f>IF(G46&gt;D46,"✓","")</f>
        <v>✓</v>
      </c>
      <c r="J46" s="145" t="s">
        <v>19</v>
      </c>
      <c r="K46" s="144">
        <v>6</v>
      </c>
      <c r="L46" s="145" t="s">
        <v>46</v>
      </c>
      <c r="M46" s="142">
        <v>10</v>
      </c>
      <c r="N46" s="77" t="s">
        <v>68</v>
      </c>
      <c r="O46" s="72">
        <v>2</v>
      </c>
      <c r="P46" s="155">
        <f>SUM(O46:O50)</f>
        <v>10</v>
      </c>
      <c r="Q46" s="156" t="str">
        <f>IF(P46&gt;M46,"✓","")</f>
        <v/>
      </c>
      <c r="S46" s="145" t="s">
        <v>19</v>
      </c>
      <c r="T46" s="144">
        <v>6</v>
      </c>
      <c r="U46" s="145" t="s">
        <v>46</v>
      </c>
      <c r="V46" s="142">
        <v>10</v>
      </c>
      <c r="W46" s="77" t="s">
        <v>83</v>
      </c>
      <c r="X46" s="72">
        <v>2</v>
      </c>
      <c r="Y46" s="155">
        <f>SUM(X46:X50)</f>
        <v>4</v>
      </c>
      <c r="Z46" s="156" t="str">
        <f>IF(Y46&gt;V46,"✓","")</f>
        <v/>
      </c>
      <c r="AB46" s="145" t="s">
        <v>19</v>
      </c>
      <c r="AC46" s="144">
        <v>6</v>
      </c>
      <c r="AD46" s="145" t="s">
        <v>46</v>
      </c>
      <c r="AE46" s="142">
        <v>10</v>
      </c>
      <c r="AF46" s="77" t="s">
        <v>89</v>
      </c>
      <c r="AG46" s="72">
        <v>2</v>
      </c>
      <c r="AH46" s="155">
        <f>SUM(AG46:AG50)</f>
        <v>2</v>
      </c>
      <c r="AI46" s="156" t="str">
        <f>IF(AH46&gt;AE46,"✓","")</f>
        <v/>
      </c>
      <c r="AK46" s="145" t="s">
        <v>19</v>
      </c>
      <c r="AL46" s="144">
        <v>6</v>
      </c>
      <c r="AM46" s="145" t="s">
        <v>46</v>
      </c>
      <c r="AN46" s="142">
        <v>10</v>
      </c>
      <c r="AO46" s="77" t="s">
        <v>95</v>
      </c>
      <c r="AP46" s="72">
        <v>4</v>
      </c>
      <c r="AQ46" s="155">
        <f>SUM(AP46:AP50)</f>
        <v>7</v>
      </c>
      <c r="AR46" s="156" t="str">
        <f>IF(AQ46&gt;AN46,"✓","")</f>
        <v/>
      </c>
      <c r="AS46" s="36"/>
      <c r="AT46" s="145" t="s">
        <v>19</v>
      </c>
      <c r="AU46" s="144">
        <v>6</v>
      </c>
      <c r="AV46" s="141">
        <v>30</v>
      </c>
      <c r="AW46" s="141">
        <f>G46+P46+Y46+AH46+AQ46</f>
        <v>35</v>
      </c>
      <c r="AX46" s="159" t="str">
        <f t="shared" ref="AX46" si="75">IF(AW46&gt;AV46,"✓","")</f>
        <v>✓</v>
      </c>
      <c r="AY46" s="157">
        <v>30</v>
      </c>
      <c r="AZ46" s="157">
        <f>SUM(AW46)</f>
        <v>35</v>
      </c>
      <c r="BA46" s="158" t="str">
        <f>IF(AZ46&gt;AY46,"✓","")</f>
        <v>✓</v>
      </c>
      <c r="BC46" s="145" t="s">
        <v>19</v>
      </c>
      <c r="BD46" s="144">
        <v>6</v>
      </c>
      <c r="BE46" s="145" t="s">
        <v>46</v>
      </c>
      <c r="BF46" s="142">
        <f t="shared" ref="BF46" si="76">G46</f>
        <v>12</v>
      </c>
      <c r="BG46" s="142">
        <f t="shared" ref="BG46" si="77">P46</f>
        <v>10</v>
      </c>
      <c r="BH46" s="142">
        <f t="shared" ref="BH46" si="78">Y46</f>
        <v>4</v>
      </c>
      <c r="BI46" s="142">
        <f t="shared" ref="BI46" si="79">AH46</f>
        <v>2</v>
      </c>
      <c r="BJ46" s="142">
        <f t="shared" ref="BJ46" si="80">AQ46</f>
        <v>7</v>
      </c>
      <c r="BK46" s="141">
        <f t="shared" ref="BK46" si="81">AW46</f>
        <v>35</v>
      </c>
      <c r="BL46" s="142">
        <f>AZ46</f>
        <v>35</v>
      </c>
    </row>
    <row r="47" spans="1:64" x14ac:dyDescent="0.15">
      <c r="A47" s="145"/>
      <c r="B47" s="144"/>
      <c r="C47" s="145"/>
      <c r="D47" s="142"/>
      <c r="E47" s="73" t="s">
        <v>59</v>
      </c>
      <c r="F47" s="74">
        <v>4</v>
      </c>
      <c r="G47" s="155"/>
      <c r="H47" s="156"/>
      <c r="J47" s="145"/>
      <c r="K47" s="144"/>
      <c r="L47" s="145"/>
      <c r="M47" s="142"/>
      <c r="N47" s="73" t="s">
        <v>69</v>
      </c>
      <c r="O47" s="74">
        <v>2</v>
      </c>
      <c r="P47" s="155"/>
      <c r="Q47" s="156"/>
      <c r="S47" s="145"/>
      <c r="T47" s="144"/>
      <c r="U47" s="145"/>
      <c r="V47" s="142"/>
      <c r="W47" s="73" t="s">
        <v>84</v>
      </c>
      <c r="X47" s="74">
        <v>2</v>
      </c>
      <c r="Y47" s="155"/>
      <c r="Z47" s="156"/>
      <c r="AB47" s="145"/>
      <c r="AC47" s="144"/>
      <c r="AD47" s="145"/>
      <c r="AE47" s="142"/>
      <c r="AF47" s="73"/>
      <c r="AG47" s="74"/>
      <c r="AH47" s="155"/>
      <c r="AI47" s="156"/>
      <c r="AK47" s="145"/>
      <c r="AL47" s="144"/>
      <c r="AM47" s="145"/>
      <c r="AN47" s="142"/>
      <c r="AO47" s="73" t="s">
        <v>96</v>
      </c>
      <c r="AP47" s="74">
        <v>3</v>
      </c>
      <c r="AQ47" s="155"/>
      <c r="AR47" s="156"/>
      <c r="AS47" s="36"/>
      <c r="AT47" s="145"/>
      <c r="AU47" s="144"/>
      <c r="AV47" s="141"/>
      <c r="AW47" s="141"/>
      <c r="AX47" s="159"/>
      <c r="AY47" s="157"/>
      <c r="AZ47" s="157"/>
      <c r="BA47" s="158"/>
      <c r="BC47" s="145"/>
      <c r="BD47" s="144"/>
      <c r="BE47" s="145"/>
      <c r="BF47" s="142"/>
      <c r="BG47" s="142"/>
      <c r="BH47" s="142"/>
      <c r="BI47" s="142"/>
      <c r="BJ47" s="142"/>
      <c r="BK47" s="141"/>
      <c r="BL47" s="142"/>
    </row>
    <row r="48" spans="1:64" x14ac:dyDescent="0.15">
      <c r="A48" s="145"/>
      <c r="B48" s="144"/>
      <c r="C48" s="145"/>
      <c r="D48" s="142"/>
      <c r="E48" s="73" t="s">
        <v>60</v>
      </c>
      <c r="F48" s="74">
        <v>4</v>
      </c>
      <c r="G48" s="155"/>
      <c r="H48" s="156"/>
      <c r="J48" s="145"/>
      <c r="K48" s="144"/>
      <c r="L48" s="145"/>
      <c r="M48" s="142"/>
      <c r="N48" s="73" t="s">
        <v>70</v>
      </c>
      <c r="O48" s="74">
        <v>4</v>
      </c>
      <c r="P48" s="155"/>
      <c r="Q48" s="156"/>
      <c r="S48" s="145"/>
      <c r="T48" s="144"/>
      <c r="U48" s="145"/>
      <c r="V48" s="142"/>
      <c r="W48" s="73"/>
      <c r="X48" s="74"/>
      <c r="Y48" s="155"/>
      <c r="Z48" s="156"/>
      <c r="AB48" s="145"/>
      <c r="AC48" s="144"/>
      <c r="AD48" s="145"/>
      <c r="AE48" s="142"/>
      <c r="AF48" s="73"/>
      <c r="AG48" s="74"/>
      <c r="AH48" s="155"/>
      <c r="AI48" s="156"/>
      <c r="AK48" s="145"/>
      <c r="AL48" s="144"/>
      <c r="AM48" s="145"/>
      <c r="AN48" s="142"/>
      <c r="AO48" s="73"/>
      <c r="AP48" s="74"/>
      <c r="AQ48" s="155"/>
      <c r="AR48" s="156"/>
      <c r="AS48" s="36"/>
      <c r="AT48" s="145"/>
      <c r="AU48" s="144"/>
      <c r="AV48" s="141"/>
      <c r="AW48" s="141"/>
      <c r="AX48" s="159"/>
      <c r="AY48" s="157"/>
      <c r="AZ48" s="157"/>
      <c r="BA48" s="158"/>
      <c r="BC48" s="145"/>
      <c r="BD48" s="144"/>
      <c r="BE48" s="145"/>
      <c r="BF48" s="142"/>
      <c r="BG48" s="142"/>
      <c r="BH48" s="142"/>
      <c r="BI48" s="142"/>
      <c r="BJ48" s="142"/>
      <c r="BK48" s="141"/>
      <c r="BL48" s="142"/>
    </row>
    <row r="49" spans="1:64" x14ac:dyDescent="0.15">
      <c r="A49" s="145"/>
      <c r="B49" s="144"/>
      <c r="C49" s="145"/>
      <c r="D49" s="142"/>
      <c r="E49" s="73"/>
      <c r="F49" s="74"/>
      <c r="G49" s="155"/>
      <c r="H49" s="156"/>
      <c r="J49" s="145"/>
      <c r="K49" s="144"/>
      <c r="L49" s="145"/>
      <c r="M49" s="142"/>
      <c r="N49" s="73" t="s">
        <v>71</v>
      </c>
      <c r="O49" s="74">
        <v>2</v>
      </c>
      <c r="P49" s="155"/>
      <c r="Q49" s="156"/>
      <c r="S49" s="145"/>
      <c r="T49" s="144"/>
      <c r="U49" s="145"/>
      <c r="V49" s="142"/>
      <c r="W49" s="73"/>
      <c r="X49" s="74"/>
      <c r="Y49" s="155"/>
      <c r="Z49" s="156"/>
      <c r="AB49" s="145"/>
      <c r="AC49" s="144"/>
      <c r="AD49" s="145"/>
      <c r="AE49" s="142"/>
      <c r="AF49" s="73"/>
      <c r="AG49" s="74"/>
      <c r="AH49" s="155"/>
      <c r="AI49" s="156"/>
      <c r="AK49" s="145"/>
      <c r="AL49" s="144"/>
      <c r="AM49" s="145"/>
      <c r="AN49" s="142"/>
      <c r="AO49" s="73"/>
      <c r="AP49" s="74"/>
      <c r="AQ49" s="155"/>
      <c r="AR49" s="156"/>
      <c r="AS49" s="36"/>
      <c r="AT49" s="145"/>
      <c r="AU49" s="144"/>
      <c r="AV49" s="141"/>
      <c r="AW49" s="141"/>
      <c r="AX49" s="159"/>
      <c r="AY49" s="157"/>
      <c r="AZ49" s="157"/>
      <c r="BA49" s="158"/>
      <c r="BC49" s="145"/>
      <c r="BD49" s="144"/>
      <c r="BE49" s="145"/>
      <c r="BF49" s="142"/>
      <c r="BG49" s="142"/>
      <c r="BH49" s="142"/>
      <c r="BI49" s="142"/>
      <c r="BJ49" s="142"/>
      <c r="BK49" s="141"/>
      <c r="BL49" s="142"/>
    </row>
    <row r="50" spans="1:64" x14ac:dyDescent="0.15">
      <c r="A50" s="145"/>
      <c r="B50" s="144"/>
      <c r="C50" s="145"/>
      <c r="D50" s="142"/>
      <c r="E50" s="75"/>
      <c r="F50" s="76"/>
      <c r="G50" s="155"/>
      <c r="H50" s="156"/>
      <c r="J50" s="145"/>
      <c r="K50" s="144"/>
      <c r="L50" s="145"/>
      <c r="M50" s="142"/>
      <c r="N50" s="75"/>
      <c r="O50" s="76"/>
      <c r="P50" s="155"/>
      <c r="Q50" s="156"/>
      <c r="S50" s="145"/>
      <c r="T50" s="144"/>
      <c r="U50" s="145"/>
      <c r="V50" s="142"/>
      <c r="W50" s="75"/>
      <c r="X50" s="76"/>
      <c r="Y50" s="155"/>
      <c r="Z50" s="156"/>
      <c r="AB50" s="145"/>
      <c r="AC50" s="144"/>
      <c r="AD50" s="145"/>
      <c r="AE50" s="142"/>
      <c r="AF50" s="75"/>
      <c r="AG50" s="76"/>
      <c r="AH50" s="155"/>
      <c r="AI50" s="156"/>
      <c r="AK50" s="145"/>
      <c r="AL50" s="144"/>
      <c r="AM50" s="145"/>
      <c r="AN50" s="142"/>
      <c r="AO50" s="75"/>
      <c r="AP50" s="76"/>
      <c r="AQ50" s="155"/>
      <c r="AR50" s="156"/>
      <c r="AS50" s="36"/>
      <c r="AT50" s="145"/>
      <c r="AU50" s="144"/>
      <c r="AV50" s="141"/>
      <c r="AW50" s="141"/>
      <c r="AX50" s="159"/>
      <c r="AY50" s="157"/>
      <c r="AZ50" s="157"/>
      <c r="BA50" s="158"/>
      <c r="BC50" s="145"/>
      <c r="BD50" s="144"/>
      <c r="BE50" s="145"/>
      <c r="BF50" s="142"/>
      <c r="BG50" s="142"/>
      <c r="BH50" s="142"/>
      <c r="BI50" s="142"/>
      <c r="BJ50" s="142"/>
      <c r="BK50" s="141"/>
      <c r="BL50" s="142"/>
    </row>
    <row r="51" spans="1:64" ht="11.25" customHeight="1" x14ac:dyDescent="0.15">
      <c r="A51" s="145" t="s">
        <v>34</v>
      </c>
      <c r="B51" s="144">
        <v>7.1</v>
      </c>
      <c r="C51" s="145" t="s">
        <v>47</v>
      </c>
      <c r="D51" s="142">
        <v>10</v>
      </c>
      <c r="E51" s="77" t="s">
        <v>61</v>
      </c>
      <c r="F51" s="72">
        <v>10</v>
      </c>
      <c r="G51" s="155">
        <f>SUM(F51:F55)</f>
        <v>10</v>
      </c>
      <c r="H51" s="156" t="str">
        <f>IF(G51&gt;D51,"✓","")</f>
        <v/>
      </c>
      <c r="J51" s="145" t="s">
        <v>34</v>
      </c>
      <c r="K51" s="144">
        <v>7.1</v>
      </c>
      <c r="L51" s="145" t="s">
        <v>47</v>
      </c>
      <c r="M51" s="142">
        <v>10</v>
      </c>
      <c r="N51" s="77" t="s">
        <v>72</v>
      </c>
      <c r="O51" s="72">
        <v>10</v>
      </c>
      <c r="P51" s="155">
        <f>SUM(O51:O55)</f>
        <v>10</v>
      </c>
      <c r="Q51" s="156" t="str">
        <f>IF(P51&gt;M51,"✓","")</f>
        <v/>
      </c>
      <c r="S51" s="145" t="s">
        <v>34</v>
      </c>
      <c r="T51" s="144">
        <v>7.1</v>
      </c>
      <c r="U51" s="145" t="s">
        <v>47</v>
      </c>
      <c r="V51" s="142">
        <v>10</v>
      </c>
      <c r="W51" s="77" t="s">
        <v>85</v>
      </c>
      <c r="X51" s="72">
        <v>10</v>
      </c>
      <c r="Y51" s="155">
        <f>SUM(X51:X55)</f>
        <v>10</v>
      </c>
      <c r="Z51" s="156" t="str">
        <f>IF(Y51&gt;V51,"✓","")</f>
        <v/>
      </c>
      <c r="AB51" s="145" t="s">
        <v>34</v>
      </c>
      <c r="AC51" s="144">
        <v>7.1</v>
      </c>
      <c r="AD51" s="145" t="s">
        <v>47</v>
      </c>
      <c r="AE51" s="142">
        <v>10</v>
      </c>
      <c r="AF51" s="77" t="s">
        <v>90</v>
      </c>
      <c r="AG51" s="72">
        <v>10</v>
      </c>
      <c r="AH51" s="155">
        <f>SUM(AG51:AG55)</f>
        <v>10</v>
      </c>
      <c r="AI51" s="156" t="str">
        <f>IF(AH51&gt;AE51,"✓","")</f>
        <v/>
      </c>
      <c r="AK51" s="145" t="s">
        <v>34</v>
      </c>
      <c r="AL51" s="144">
        <v>7.1</v>
      </c>
      <c r="AM51" s="145" t="s">
        <v>47</v>
      </c>
      <c r="AN51" s="142">
        <v>10</v>
      </c>
      <c r="AO51" s="77" t="s">
        <v>97</v>
      </c>
      <c r="AP51" s="72">
        <v>10</v>
      </c>
      <c r="AQ51" s="155">
        <f>SUM(AP51:AP55)</f>
        <v>10</v>
      </c>
      <c r="AR51" s="156" t="str">
        <f>IF(AQ51&gt;AN51,"✓","")</f>
        <v/>
      </c>
      <c r="AS51" s="36"/>
      <c r="AT51" s="145" t="s">
        <v>34</v>
      </c>
      <c r="AU51" s="144">
        <v>7.1</v>
      </c>
      <c r="AV51" s="141">
        <v>40</v>
      </c>
      <c r="AW51" s="141">
        <f>G51+P51+Y51+AH51+AQ51</f>
        <v>50</v>
      </c>
      <c r="AX51" s="159" t="str">
        <f t="shared" ref="AX51" si="82">IF(AW51&gt;AV51,"✓","")</f>
        <v>✓</v>
      </c>
      <c r="AY51" s="157">
        <v>50</v>
      </c>
      <c r="AZ51" s="157">
        <f>SUM(AW51:AW65)</f>
        <v>56</v>
      </c>
      <c r="BA51" s="158" t="str">
        <f>IF(AZ51&gt;AY51,"✓","")</f>
        <v>✓</v>
      </c>
      <c r="BC51" s="145" t="s">
        <v>34</v>
      </c>
      <c r="BD51" s="144">
        <v>7.1</v>
      </c>
      <c r="BE51" s="143" t="s">
        <v>47</v>
      </c>
      <c r="BF51" s="142">
        <f t="shared" ref="BF51" si="83">G51</f>
        <v>10</v>
      </c>
      <c r="BG51" s="142">
        <f t="shared" ref="BG51" si="84">P51</f>
        <v>10</v>
      </c>
      <c r="BH51" s="142">
        <f t="shared" ref="BH51" si="85">Y51</f>
        <v>10</v>
      </c>
      <c r="BI51" s="142">
        <f t="shared" ref="BI51" si="86">AH51</f>
        <v>10</v>
      </c>
      <c r="BJ51" s="142">
        <f t="shared" ref="BJ51" si="87">AQ51</f>
        <v>10</v>
      </c>
      <c r="BK51" s="141">
        <f t="shared" ref="BK51" si="88">AW51</f>
        <v>50</v>
      </c>
      <c r="BL51" s="142">
        <f>AZ51</f>
        <v>56</v>
      </c>
    </row>
    <row r="52" spans="1:64" x14ac:dyDescent="0.15">
      <c r="A52" s="145"/>
      <c r="B52" s="144"/>
      <c r="C52" s="145"/>
      <c r="D52" s="142"/>
      <c r="E52" s="73"/>
      <c r="F52" s="74"/>
      <c r="G52" s="155"/>
      <c r="H52" s="156"/>
      <c r="J52" s="145"/>
      <c r="K52" s="144"/>
      <c r="L52" s="145"/>
      <c r="M52" s="142"/>
      <c r="N52" s="73"/>
      <c r="O52" s="74"/>
      <c r="P52" s="155"/>
      <c r="Q52" s="156"/>
      <c r="S52" s="145"/>
      <c r="T52" s="144"/>
      <c r="U52" s="145"/>
      <c r="V52" s="142"/>
      <c r="W52" s="73"/>
      <c r="X52" s="74"/>
      <c r="Y52" s="155"/>
      <c r="Z52" s="156"/>
      <c r="AB52" s="145"/>
      <c r="AC52" s="144"/>
      <c r="AD52" s="145"/>
      <c r="AE52" s="142"/>
      <c r="AF52" s="73"/>
      <c r="AG52" s="74"/>
      <c r="AH52" s="155"/>
      <c r="AI52" s="156"/>
      <c r="AK52" s="145"/>
      <c r="AL52" s="144"/>
      <c r="AM52" s="145"/>
      <c r="AN52" s="142"/>
      <c r="AO52" s="73"/>
      <c r="AP52" s="74"/>
      <c r="AQ52" s="155"/>
      <c r="AR52" s="156"/>
      <c r="AS52" s="36"/>
      <c r="AT52" s="145"/>
      <c r="AU52" s="144"/>
      <c r="AV52" s="141"/>
      <c r="AW52" s="141"/>
      <c r="AX52" s="159"/>
      <c r="AY52" s="157"/>
      <c r="AZ52" s="157"/>
      <c r="BA52" s="158"/>
      <c r="BC52" s="145"/>
      <c r="BD52" s="144"/>
      <c r="BE52" s="143"/>
      <c r="BF52" s="142"/>
      <c r="BG52" s="142"/>
      <c r="BH52" s="142"/>
      <c r="BI52" s="142"/>
      <c r="BJ52" s="142"/>
      <c r="BK52" s="141"/>
      <c r="BL52" s="142"/>
    </row>
    <row r="53" spans="1:64" x14ac:dyDescent="0.15">
      <c r="A53" s="145"/>
      <c r="B53" s="144"/>
      <c r="C53" s="145"/>
      <c r="D53" s="142"/>
      <c r="E53" s="73"/>
      <c r="F53" s="74"/>
      <c r="G53" s="155"/>
      <c r="H53" s="156"/>
      <c r="J53" s="145"/>
      <c r="K53" s="144"/>
      <c r="L53" s="145"/>
      <c r="M53" s="142"/>
      <c r="N53" s="73"/>
      <c r="O53" s="74"/>
      <c r="P53" s="155"/>
      <c r="Q53" s="156"/>
      <c r="S53" s="145"/>
      <c r="T53" s="144"/>
      <c r="U53" s="145"/>
      <c r="V53" s="142"/>
      <c r="W53" s="73"/>
      <c r="X53" s="74"/>
      <c r="Y53" s="155"/>
      <c r="Z53" s="156"/>
      <c r="AB53" s="145"/>
      <c r="AC53" s="144"/>
      <c r="AD53" s="145"/>
      <c r="AE53" s="142"/>
      <c r="AF53" s="73"/>
      <c r="AG53" s="74"/>
      <c r="AH53" s="155"/>
      <c r="AI53" s="156"/>
      <c r="AK53" s="145"/>
      <c r="AL53" s="144"/>
      <c r="AM53" s="145"/>
      <c r="AN53" s="142"/>
      <c r="AO53" s="73"/>
      <c r="AP53" s="74"/>
      <c r="AQ53" s="155"/>
      <c r="AR53" s="156"/>
      <c r="AS53" s="36"/>
      <c r="AT53" s="145"/>
      <c r="AU53" s="144"/>
      <c r="AV53" s="141"/>
      <c r="AW53" s="141"/>
      <c r="AX53" s="159"/>
      <c r="AY53" s="157"/>
      <c r="AZ53" s="157"/>
      <c r="BA53" s="158"/>
      <c r="BC53" s="145"/>
      <c r="BD53" s="144"/>
      <c r="BE53" s="143"/>
      <c r="BF53" s="142"/>
      <c r="BG53" s="142"/>
      <c r="BH53" s="142"/>
      <c r="BI53" s="142"/>
      <c r="BJ53" s="142"/>
      <c r="BK53" s="141"/>
      <c r="BL53" s="142"/>
    </row>
    <row r="54" spans="1:64" x14ac:dyDescent="0.15">
      <c r="A54" s="145"/>
      <c r="B54" s="144"/>
      <c r="C54" s="145"/>
      <c r="D54" s="142"/>
      <c r="E54" s="73"/>
      <c r="F54" s="74"/>
      <c r="G54" s="155"/>
      <c r="H54" s="156"/>
      <c r="J54" s="145"/>
      <c r="K54" s="144"/>
      <c r="L54" s="145"/>
      <c r="M54" s="142"/>
      <c r="N54" s="73"/>
      <c r="O54" s="74"/>
      <c r="P54" s="155"/>
      <c r="Q54" s="156"/>
      <c r="S54" s="145"/>
      <c r="T54" s="144"/>
      <c r="U54" s="145"/>
      <c r="V54" s="142"/>
      <c r="W54" s="73"/>
      <c r="X54" s="74"/>
      <c r="Y54" s="155"/>
      <c r="Z54" s="156"/>
      <c r="AB54" s="145"/>
      <c r="AC54" s="144"/>
      <c r="AD54" s="145"/>
      <c r="AE54" s="142"/>
      <c r="AF54" s="73"/>
      <c r="AG54" s="74"/>
      <c r="AH54" s="155"/>
      <c r="AI54" s="156"/>
      <c r="AK54" s="145"/>
      <c r="AL54" s="144"/>
      <c r="AM54" s="145"/>
      <c r="AN54" s="142"/>
      <c r="AO54" s="73"/>
      <c r="AP54" s="74"/>
      <c r="AQ54" s="155"/>
      <c r="AR54" s="156"/>
      <c r="AS54" s="36"/>
      <c r="AT54" s="145"/>
      <c r="AU54" s="144"/>
      <c r="AV54" s="141"/>
      <c r="AW54" s="141"/>
      <c r="AX54" s="159"/>
      <c r="AY54" s="157"/>
      <c r="AZ54" s="157"/>
      <c r="BA54" s="158"/>
      <c r="BC54" s="145"/>
      <c r="BD54" s="144"/>
      <c r="BE54" s="143"/>
      <c r="BF54" s="142"/>
      <c r="BG54" s="142"/>
      <c r="BH54" s="142"/>
      <c r="BI54" s="142"/>
      <c r="BJ54" s="142"/>
      <c r="BK54" s="141"/>
      <c r="BL54" s="142"/>
    </row>
    <row r="55" spans="1:64" x14ac:dyDescent="0.15">
      <c r="A55" s="145"/>
      <c r="B55" s="144"/>
      <c r="C55" s="145"/>
      <c r="D55" s="142"/>
      <c r="E55" s="75"/>
      <c r="F55" s="76"/>
      <c r="G55" s="155"/>
      <c r="H55" s="156"/>
      <c r="J55" s="145"/>
      <c r="K55" s="144"/>
      <c r="L55" s="145"/>
      <c r="M55" s="142"/>
      <c r="N55" s="75"/>
      <c r="O55" s="76"/>
      <c r="P55" s="155"/>
      <c r="Q55" s="156"/>
      <c r="S55" s="145"/>
      <c r="T55" s="144"/>
      <c r="U55" s="145"/>
      <c r="V55" s="142"/>
      <c r="W55" s="75"/>
      <c r="X55" s="76"/>
      <c r="Y55" s="155"/>
      <c r="Z55" s="156"/>
      <c r="AB55" s="145"/>
      <c r="AC55" s="144"/>
      <c r="AD55" s="145"/>
      <c r="AE55" s="142"/>
      <c r="AF55" s="75"/>
      <c r="AG55" s="76"/>
      <c r="AH55" s="155"/>
      <c r="AI55" s="156"/>
      <c r="AK55" s="145"/>
      <c r="AL55" s="144"/>
      <c r="AM55" s="145"/>
      <c r="AN55" s="142"/>
      <c r="AO55" s="75"/>
      <c r="AP55" s="76"/>
      <c r="AQ55" s="155"/>
      <c r="AR55" s="156"/>
      <c r="AS55" s="36"/>
      <c r="AT55" s="145"/>
      <c r="AU55" s="144"/>
      <c r="AV55" s="141"/>
      <c r="AW55" s="141"/>
      <c r="AX55" s="159"/>
      <c r="AY55" s="157"/>
      <c r="AZ55" s="157"/>
      <c r="BA55" s="158"/>
      <c r="BC55" s="145"/>
      <c r="BD55" s="144"/>
      <c r="BE55" s="143"/>
      <c r="BF55" s="142"/>
      <c r="BG55" s="142"/>
      <c r="BH55" s="142"/>
      <c r="BI55" s="142"/>
      <c r="BJ55" s="142"/>
      <c r="BK55" s="141"/>
      <c r="BL55" s="142"/>
    </row>
    <row r="56" spans="1:64" ht="11.25" customHeight="1" x14ac:dyDescent="0.15">
      <c r="A56" s="145"/>
      <c r="B56" s="144">
        <v>7.2</v>
      </c>
      <c r="C56" s="145" t="s">
        <v>48</v>
      </c>
      <c r="D56" s="142">
        <v>5</v>
      </c>
      <c r="E56" s="77"/>
      <c r="F56" s="72"/>
      <c r="G56" s="155">
        <f>SUM(F56:F60)</f>
        <v>0</v>
      </c>
      <c r="H56" s="156" t="str">
        <f t="shared" ref="H56" si="89">IF(G56&gt;D56,"✓","")</f>
        <v/>
      </c>
      <c r="J56" s="145"/>
      <c r="K56" s="144">
        <v>7.2</v>
      </c>
      <c r="L56" s="145" t="s">
        <v>48</v>
      </c>
      <c r="M56" s="142">
        <v>5</v>
      </c>
      <c r="N56" s="77" t="s">
        <v>73</v>
      </c>
      <c r="O56" s="72">
        <v>1</v>
      </c>
      <c r="P56" s="155">
        <f>SUM(O56:O60)</f>
        <v>1</v>
      </c>
      <c r="Q56" s="156" t="str">
        <f>IF(P56&gt;M56,"✓","")</f>
        <v/>
      </c>
      <c r="S56" s="145"/>
      <c r="T56" s="144">
        <v>7.2</v>
      </c>
      <c r="U56" s="145" t="s">
        <v>48</v>
      </c>
      <c r="V56" s="142">
        <v>5</v>
      </c>
      <c r="W56" s="77" t="s">
        <v>86</v>
      </c>
      <c r="X56" s="72">
        <v>1</v>
      </c>
      <c r="Y56" s="155">
        <f>SUM(X56:X60)</f>
        <v>2</v>
      </c>
      <c r="Z56" s="156" t="str">
        <f t="shared" ref="Z56" si="90">IF(Y56&gt;V56,"✓","")</f>
        <v/>
      </c>
      <c r="AB56" s="145"/>
      <c r="AC56" s="144">
        <v>7.2</v>
      </c>
      <c r="AD56" s="145" t="s">
        <v>48</v>
      </c>
      <c r="AE56" s="142">
        <v>5</v>
      </c>
      <c r="AF56" s="77"/>
      <c r="AG56" s="72"/>
      <c r="AH56" s="155">
        <f>SUM(AG56:AG60)</f>
        <v>0</v>
      </c>
      <c r="AI56" s="156" t="str">
        <f t="shared" ref="AI56" si="91">IF(AH56&gt;AE56,"✓","")</f>
        <v/>
      </c>
      <c r="AK56" s="145"/>
      <c r="AL56" s="144">
        <v>7.2</v>
      </c>
      <c r="AM56" s="145" t="s">
        <v>48</v>
      </c>
      <c r="AN56" s="142">
        <v>5</v>
      </c>
      <c r="AO56" s="77" t="s">
        <v>98</v>
      </c>
      <c r="AP56" s="72">
        <v>1</v>
      </c>
      <c r="AQ56" s="155">
        <f>SUM(AP56:AP60)</f>
        <v>3</v>
      </c>
      <c r="AR56" s="156" t="str">
        <f t="shared" ref="AR56" si="92">IF(AQ56&gt;AN56,"✓","")</f>
        <v/>
      </c>
      <c r="AS56" s="36"/>
      <c r="AT56" s="145"/>
      <c r="AU56" s="144">
        <v>7.2</v>
      </c>
      <c r="AV56" s="141">
        <v>15</v>
      </c>
      <c r="AW56" s="141">
        <f>G56+P56+Y56+AH56+AQ56</f>
        <v>6</v>
      </c>
      <c r="AX56" s="159" t="str">
        <f t="shared" ref="AX56" si="93">IF(AW56&gt;AV56,"✓","")</f>
        <v/>
      </c>
      <c r="AY56" s="157"/>
      <c r="AZ56" s="157"/>
      <c r="BA56" s="158"/>
      <c r="BC56" s="145"/>
      <c r="BD56" s="144">
        <v>7.2</v>
      </c>
      <c r="BE56" s="145" t="s">
        <v>48</v>
      </c>
      <c r="BF56" s="142">
        <f t="shared" ref="BF56" si="94">G56</f>
        <v>0</v>
      </c>
      <c r="BG56" s="142">
        <f t="shared" ref="BG56" si="95">P56</f>
        <v>1</v>
      </c>
      <c r="BH56" s="142">
        <f t="shared" ref="BH56" si="96">Y56</f>
        <v>2</v>
      </c>
      <c r="BI56" s="142">
        <f t="shared" ref="BI56" si="97">AH56</f>
        <v>0</v>
      </c>
      <c r="BJ56" s="142">
        <f t="shared" ref="BJ56" si="98">AQ56</f>
        <v>3</v>
      </c>
      <c r="BK56" s="141">
        <f t="shared" ref="BK56" si="99">AW56</f>
        <v>6</v>
      </c>
      <c r="BL56" s="142"/>
    </row>
    <row r="57" spans="1:64" x14ac:dyDescent="0.15">
      <c r="A57" s="145"/>
      <c r="B57" s="144"/>
      <c r="C57" s="145"/>
      <c r="D57" s="142"/>
      <c r="E57" s="73"/>
      <c r="F57" s="74"/>
      <c r="G57" s="155"/>
      <c r="H57" s="156"/>
      <c r="J57" s="145"/>
      <c r="K57" s="144"/>
      <c r="L57" s="145"/>
      <c r="M57" s="142"/>
      <c r="N57" s="73"/>
      <c r="O57" s="74"/>
      <c r="P57" s="155"/>
      <c r="Q57" s="156"/>
      <c r="S57" s="145"/>
      <c r="T57" s="144"/>
      <c r="U57" s="145"/>
      <c r="V57" s="142"/>
      <c r="W57" s="73" t="s">
        <v>87</v>
      </c>
      <c r="X57" s="74">
        <v>1</v>
      </c>
      <c r="Y57" s="155"/>
      <c r="Z57" s="156"/>
      <c r="AB57" s="145"/>
      <c r="AC57" s="144"/>
      <c r="AD57" s="145"/>
      <c r="AE57" s="142"/>
      <c r="AF57" s="73"/>
      <c r="AG57" s="74"/>
      <c r="AH57" s="155"/>
      <c r="AI57" s="156"/>
      <c r="AK57" s="145"/>
      <c r="AL57" s="144"/>
      <c r="AM57" s="145"/>
      <c r="AN57" s="142"/>
      <c r="AO57" s="73" t="s">
        <v>99</v>
      </c>
      <c r="AP57" s="74">
        <v>1</v>
      </c>
      <c r="AQ57" s="155"/>
      <c r="AR57" s="156"/>
      <c r="AS57" s="36"/>
      <c r="AT57" s="145"/>
      <c r="AU57" s="144"/>
      <c r="AV57" s="141"/>
      <c r="AW57" s="141"/>
      <c r="AX57" s="159"/>
      <c r="AY57" s="157"/>
      <c r="AZ57" s="157"/>
      <c r="BA57" s="158"/>
      <c r="BC57" s="145"/>
      <c r="BD57" s="144"/>
      <c r="BE57" s="145"/>
      <c r="BF57" s="142"/>
      <c r="BG57" s="142"/>
      <c r="BH57" s="142"/>
      <c r="BI57" s="142"/>
      <c r="BJ57" s="142"/>
      <c r="BK57" s="141"/>
      <c r="BL57" s="142"/>
    </row>
    <row r="58" spans="1:64" x14ac:dyDescent="0.15">
      <c r="A58" s="145"/>
      <c r="B58" s="144"/>
      <c r="C58" s="145"/>
      <c r="D58" s="142"/>
      <c r="E58" s="73"/>
      <c r="F58" s="74"/>
      <c r="G58" s="155"/>
      <c r="H58" s="156"/>
      <c r="J58" s="145"/>
      <c r="K58" s="144"/>
      <c r="L58" s="145"/>
      <c r="M58" s="142"/>
      <c r="N58" s="73"/>
      <c r="O58" s="74"/>
      <c r="P58" s="155"/>
      <c r="Q58" s="156"/>
      <c r="S58" s="145"/>
      <c r="T58" s="144"/>
      <c r="U58" s="145"/>
      <c r="V58" s="142"/>
      <c r="W58" s="73"/>
      <c r="X58" s="74"/>
      <c r="Y58" s="155"/>
      <c r="Z58" s="156"/>
      <c r="AB58" s="145"/>
      <c r="AC58" s="144"/>
      <c r="AD58" s="145"/>
      <c r="AE58" s="142"/>
      <c r="AF58" s="73"/>
      <c r="AG58" s="74"/>
      <c r="AH58" s="155"/>
      <c r="AI58" s="156"/>
      <c r="AK58" s="145"/>
      <c r="AL58" s="144"/>
      <c r="AM58" s="145"/>
      <c r="AN58" s="142"/>
      <c r="AO58" s="73" t="s">
        <v>100</v>
      </c>
      <c r="AP58" s="74">
        <v>1</v>
      </c>
      <c r="AQ58" s="155"/>
      <c r="AR58" s="156"/>
      <c r="AS58" s="36"/>
      <c r="AT58" s="145"/>
      <c r="AU58" s="144"/>
      <c r="AV58" s="141"/>
      <c r="AW58" s="141"/>
      <c r="AX58" s="159"/>
      <c r="AY58" s="157"/>
      <c r="AZ58" s="157"/>
      <c r="BA58" s="158"/>
      <c r="BC58" s="145"/>
      <c r="BD58" s="144"/>
      <c r="BE58" s="145"/>
      <c r="BF58" s="142"/>
      <c r="BG58" s="142"/>
      <c r="BH58" s="142"/>
      <c r="BI58" s="142"/>
      <c r="BJ58" s="142"/>
      <c r="BK58" s="141"/>
      <c r="BL58" s="142"/>
    </row>
    <row r="59" spans="1:64" x14ac:dyDescent="0.15">
      <c r="A59" s="145"/>
      <c r="B59" s="144"/>
      <c r="C59" s="145"/>
      <c r="D59" s="142"/>
      <c r="E59" s="73"/>
      <c r="F59" s="74"/>
      <c r="G59" s="155"/>
      <c r="H59" s="156"/>
      <c r="J59" s="145"/>
      <c r="K59" s="144"/>
      <c r="L59" s="145"/>
      <c r="M59" s="142"/>
      <c r="N59" s="73"/>
      <c r="O59" s="74"/>
      <c r="P59" s="155"/>
      <c r="Q59" s="156"/>
      <c r="S59" s="145"/>
      <c r="T59" s="144"/>
      <c r="U59" s="145"/>
      <c r="V59" s="142"/>
      <c r="W59" s="73"/>
      <c r="X59" s="74"/>
      <c r="Y59" s="155"/>
      <c r="Z59" s="156"/>
      <c r="AB59" s="145"/>
      <c r="AC59" s="144"/>
      <c r="AD59" s="145"/>
      <c r="AE59" s="142"/>
      <c r="AF59" s="73"/>
      <c r="AG59" s="74"/>
      <c r="AH59" s="155"/>
      <c r="AI59" s="156"/>
      <c r="AK59" s="145"/>
      <c r="AL59" s="144"/>
      <c r="AM59" s="145"/>
      <c r="AN59" s="142"/>
      <c r="AO59" s="73"/>
      <c r="AP59" s="74"/>
      <c r="AQ59" s="155"/>
      <c r="AR59" s="156"/>
      <c r="AS59" s="36"/>
      <c r="AT59" s="145"/>
      <c r="AU59" s="144"/>
      <c r="AV59" s="141"/>
      <c r="AW59" s="141"/>
      <c r="AX59" s="159"/>
      <c r="AY59" s="157"/>
      <c r="AZ59" s="157"/>
      <c r="BA59" s="158"/>
      <c r="BC59" s="145"/>
      <c r="BD59" s="144"/>
      <c r="BE59" s="145"/>
      <c r="BF59" s="142"/>
      <c r="BG59" s="142"/>
      <c r="BH59" s="142"/>
      <c r="BI59" s="142"/>
      <c r="BJ59" s="142"/>
      <c r="BK59" s="141"/>
      <c r="BL59" s="142"/>
    </row>
    <row r="60" spans="1:64" x14ac:dyDescent="0.15">
      <c r="A60" s="145"/>
      <c r="B60" s="144"/>
      <c r="C60" s="145"/>
      <c r="D60" s="142"/>
      <c r="E60" s="75"/>
      <c r="F60" s="76"/>
      <c r="G60" s="155"/>
      <c r="H60" s="156"/>
      <c r="J60" s="145"/>
      <c r="K60" s="144"/>
      <c r="L60" s="145"/>
      <c r="M60" s="142"/>
      <c r="N60" s="75"/>
      <c r="O60" s="76"/>
      <c r="P60" s="155"/>
      <c r="Q60" s="156"/>
      <c r="S60" s="145"/>
      <c r="T60" s="144"/>
      <c r="U60" s="145"/>
      <c r="V60" s="142"/>
      <c r="W60" s="75"/>
      <c r="X60" s="76"/>
      <c r="Y60" s="155"/>
      <c r="Z60" s="156"/>
      <c r="AB60" s="145"/>
      <c r="AC60" s="144"/>
      <c r="AD60" s="145"/>
      <c r="AE60" s="142"/>
      <c r="AF60" s="75"/>
      <c r="AG60" s="76"/>
      <c r="AH60" s="155"/>
      <c r="AI60" s="156"/>
      <c r="AK60" s="145"/>
      <c r="AL60" s="144"/>
      <c r="AM60" s="145"/>
      <c r="AN60" s="142"/>
      <c r="AO60" s="75"/>
      <c r="AP60" s="76"/>
      <c r="AQ60" s="155"/>
      <c r="AR60" s="156"/>
      <c r="AS60" s="36"/>
      <c r="AT60" s="145"/>
      <c r="AU60" s="144"/>
      <c r="AV60" s="141"/>
      <c r="AW60" s="141"/>
      <c r="AX60" s="159"/>
      <c r="AY60" s="157"/>
      <c r="AZ60" s="157"/>
      <c r="BA60" s="158"/>
      <c r="BC60" s="145"/>
      <c r="BD60" s="144"/>
      <c r="BE60" s="145"/>
      <c r="BF60" s="142"/>
      <c r="BG60" s="142"/>
      <c r="BH60" s="142"/>
      <c r="BI60" s="142"/>
      <c r="BJ60" s="142"/>
      <c r="BK60" s="141"/>
      <c r="BL60" s="142"/>
    </row>
    <row r="61" spans="1:64" ht="11.25" customHeight="1" x14ac:dyDescent="0.15">
      <c r="A61" s="145"/>
      <c r="B61" s="144">
        <v>7.3</v>
      </c>
      <c r="C61" s="145" t="s">
        <v>49</v>
      </c>
      <c r="D61" s="142">
        <v>5</v>
      </c>
      <c r="E61" s="77"/>
      <c r="F61" s="72"/>
      <c r="G61" s="155">
        <f>SUM(F61:F65)</f>
        <v>0</v>
      </c>
      <c r="H61" s="156" t="str">
        <f t="shared" ref="H61" si="100">IF(G61&gt;D61,"✓","")</f>
        <v/>
      </c>
      <c r="J61" s="145"/>
      <c r="K61" s="144">
        <v>7.3</v>
      </c>
      <c r="L61" s="145" t="s">
        <v>49</v>
      </c>
      <c r="M61" s="142">
        <v>5</v>
      </c>
      <c r="N61" s="77"/>
      <c r="O61" s="72"/>
      <c r="P61" s="155">
        <f>SUM(O61:O65)</f>
        <v>0</v>
      </c>
      <c r="Q61" s="156" t="str">
        <f>IF(P61&gt;M61,"✓","")</f>
        <v/>
      </c>
      <c r="S61" s="145"/>
      <c r="T61" s="144">
        <v>7.3</v>
      </c>
      <c r="U61" s="145" t="s">
        <v>49</v>
      </c>
      <c r="V61" s="142">
        <v>5</v>
      </c>
      <c r="W61" s="77"/>
      <c r="X61" s="72"/>
      <c r="Y61" s="155">
        <f>SUM(X61:X65)</f>
        <v>0</v>
      </c>
      <c r="Z61" s="156" t="str">
        <f t="shared" ref="Z61" si="101">IF(Y61&gt;V61,"✓","")</f>
        <v/>
      </c>
      <c r="AB61" s="145"/>
      <c r="AC61" s="144">
        <v>7.3</v>
      </c>
      <c r="AD61" s="145" t="s">
        <v>49</v>
      </c>
      <c r="AE61" s="142">
        <v>5</v>
      </c>
      <c r="AF61" s="77"/>
      <c r="AG61" s="72"/>
      <c r="AH61" s="155">
        <f>SUM(AG61:AG65)</f>
        <v>0</v>
      </c>
      <c r="AI61" s="156" t="str">
        <f t="shared" ref="AI61" si="102">IF(AH61&gt;AE61,"✓","")</f>
        <v/>
      </c>
      <c r="AK61" s="145"/>
      <c r="AL61" s="144">
        <v>7.3</v>
      </c>
      <c r="AM61" s="145" t="s">
        <v>49</v>
      </c>
      <c r="AN61" s="142">
        <v>5</v>
      </c>
      <c r="AO61" s="77"/>
      <c r="AP61" s="72"/>
      <c r="AQ61" s="155">
        <f>SUM(AP61:AP65)</f>
        <v>0</v>
      </c>
      <c r="AR61" s="156" t="str">
        <f t="shared" ref="AR61" si="103">IF(AQ61&gt;AN61,"✓","")</f>
        <v/>
      </c>
      <c r="AS61" s="36"/>
      <c r="AT61" s="145"/>
      <c r="AU61" s="144">
        <v>7.3</v>
      </c>
      <c r="AV61" s="141">
        <v>15</v>
      </c>
      <c r="AW61" s="141">
        <f>G61+P61+Y61+AH61+AQ61</f>
        <v>0</v>
      </c>
      <c r="AX61" s="159" t="str">
        <f t="shared" ref="AX61" si="104">IF(AW61&gt;AV61,"✓","")</f>
        <v/>
      </c>
      <c r="AY61" s="157"/>
      <c r="AZ61" s="157"/>
      <c r="BA61" s="158"/>
      <c r="BC61" s="145"/>
      <c r="BD61" s="144">
        <v>7.3</v>
      </c>
      <c r="BE61" s="145" t="s">
        <v>49</v>
      </c>
      <c r="BF61" s="142">
        <f t="shared" ref="BF61" si="105">G61</f>
        <v>0</v>
      </c>
      <c r="BG61" s="142">
        <f t="shared" ref="BG61" si="106">P61</f>
        <v>0</v>
      </c>
      <c r="BH61" s="142">
        <f>Y61</f>
        <v>0</v>
      </c>
      <c r="BI61" s="142">
        <f t="shared" ref="BI61" si="107">AH61</f>
        <v>0</v>
      </c>
      <c r="BJ61" s="142">
        <f t="shared" ref="BJ61" si="108">AQ61</f>
        <v>0</v>
      </c>
      <c r="BK61" s="141">
        <f t="shared" ref="BK61" si="109">AW61</f>
        <v>0</v>
      </c>
      <c r="BL61" s="142"/>
    </row>
    <row r="62" spans="1:64" x14ac:dyDescent="0.15">
      <c r="A62" s="145"/>
      <c r="B62" s="144"/>
      <c r="C62" s="145"/>
      <c r="D62" s="142"/>
      <c r="E62" s="73"/>
      <c r="F62" s="74"/>
      <c r="G62" s="155"/>
      <c r="H62" s="156"/>
      <c r="J62" s="145"/>
      <c r="K62" s="144"/>
      <c r="L62" s="145"/>
      <c r="M62" s="142"/>
      <c r="N62" s="73"/>
      <c r="O62" s="74"/>
      <c r="P62" s="155"/>
      <c r="Q62" s="156"/>
      <c r="S62" s="145"/>
      <c r="T62" s="144"/>
      <c r="U62" s="145"/>
      <c r="V62" s="142"/>
      <c r="W62" s="73"/>
      <c r="X62" s="74"/>
      <c r="Y62" s="155"/>
      <c r="Z62" s="156"/>
      <c r="AB62" s="145"/>
      <c r="AC62" s="144"/>
      <c r="AD62" s="145"/>
      <c r="AE62" s="142"/>
      <c r="AF62" s="73"/>
      <c r="AG62" s="74"/>
      <c r="AH62" s="155"/>
      <c r="AI62" s="156"/>
      <c r="AK62" s="145"/>
      <c r="AL62" s="144"/>
      <c r="AM62" s="145"/>
      <c r="AN62" s="142"/>
      <c r="AO62" s="73"/>
      <c r="AP62" s="74"/>
      <c r="AQ62" s="155"/>
      <c r="AR62" s="156"/>
      <c r="AS62" s="36"/>
      <c r="AT62" s="145"/>
      <c r="AU62" s="144"/>
      <c r="AV62" s="141"/>
      <c r="AW62" s="141"/>
      <c r="AX62" s="159"/>
      <c r="AY62" s="157"/>
      <c r="AZ62" s="157"/>
      <c r="BA62" s="158"/>
      <c r="BC62" s="145"/>
      <c r="BD62" s="144"/>
      <c r="BE62" s="145"/>
      <c r="BF62" s="142"/>
      <c r="BG62" s="142"/>
      <c r="BH62" s="142"/>
      <c r="BI62" s="142"/>
      <c r="BJ62" s="142"/>
      <c r="BK62" s="141"/>
      <c r="BL62" s="142"/>
    </row>
    <row r="63" spans="1:64" x14ac:dyDescent="0.15">
      <c r="A63" s="145"/>
      <c r="B63" s="144"/>
      <c r="C63" s="145"/>
      <c r="D63" s="142"/>
      <c r="E63" s="73"/>
      <c r="F63" s="74"/>
      <c r="G63" s="155"/>
      <c r="H63" s="156"/>
      <c r="J63" s="145"/>
      <c r="K63" s="144"/>
      <c r="L63" s="145"/>
      <c r="M63" s="142"/>
      <c r="N63" s="73"/>
      <c r="O63" s="74"/>
      <c r="P63" s="155"/>
      <c r="Q63" s="156"/>
      <c r="S63" s="145"/>
      <c r="T63" s="144"/>
      <c r="U63" s="145"/>
      <c r="V63" s="142"/>
      <c r="W63" s="73"/>
      <c r="X63" s="74"/>
      <c r="Y63" s="155"/>
      <c r="Z63" s="156"/>
      <c r="AB63" s="145"/>
      <c r="AC63" s="144"/>
      <c r="AD63" s="145"/>
      <c r="AE63" s="142"/>
      <c r="AF63" s="73"/>
      <c r="AG63" s="74"/>
      <c r="AH63" s="155"/>
      <c r="AI63" s="156"/>
      <c r="AK63" s="145"/>
      <c r="AL63" s="144"/>
      <c r="AM63" s="145"/>
      <c r="AN63" s="142"/>
      <c r="AO63" s="73"/>
      <c r="AP63" s="74"/>
      <c r="AQ63" s="155"/>
      <c r="AR63" s="156"/>
      <c r="AS63" s="36"/>
      <c r="AT63" s="145"/>
      <c r="AU63" s="144"/>
      <c r="AV63" s="141"/>
      <c r="AW63" s="141"/>
      <c r="AX63" s="159"/>
      <c r="AY63" s="157"/>
      <c r="AZ63" s="157"/>
      <c r="BA63" s="158"/>
      <c r="BC63" s="145"/>
      <c r="BD63" s="144"/>
      <c r="BE63" s="145"/>
      <c r="BF63" s="142"/>
      <c r="BG63" s="142"/>
      <c r="BH63" s="142"/>
      <c r="BI63" s="142"/>
      <c r="BJ63" s="142"/>
      <c r="BK63" s="141"/>
      <c r="BL63" s="142"/>
    </row>
    <row r="64" spans="1:64" x14ac:dyDescent="0.15">
      <c r="A64" s="145"/>
      <c r="B64" s="144"/>
      <c r="C64" s="145"/>
      <c r="D64" s="142"/>
      <c r="E64" s="73"/>
      <c r="F64" s="74"/>
      <c r="G64" s="155"/>
      <c r="H64" s="156"/>
      <c r="J64" s="145"/>
      <c r="K64" s="144"/>
      <c r="L64" s="145"/>
      <c r="M64" s="142"/>
      <c r="N64" s="73"/>
      <c r="O64" s="74"/>
      <c r="P64" s="155"/>
      <c r="Q64" s="156"/>
      <c r="S64" s="145"/>
      <c r="T64" s="144"/>
      <c r="U64" s="145"/>
      <c r="V64" s="142"/>
      <c r="W64" s="73"/>
      <c r="X64" s="74"/>
      <c r="Y64" s="155"/>
      <c r="Z64" s="156"/>
      <c r="AB64" s="145"/>
      <c r="AC64" s="144"/>
      <c r="AD64" s="145"/>
      <c r="AE64" s="142"/>
      <c r="AF64" s="73"/>
      <c r="AG64" s="74"/>
      <c r="AH64" s="155"/>
      <c r="AI64" s="156"/>
      <c r="AK64" s="145"/>
      <c r="AL64" s="144"/>
      <c r="AM64" s="145"/>
      <c r="AN64" s="142"/>
      <c r="AO64" s="73"/>
      <c r="AP64" s="74"/>
      <c r="AQ64" s="155"/>
      <c r="AR64" s="156"/>
      <c r="AS64" s="36"/>
      <c r="AT64" s="145"/>
      <c r="AU64" s="144"/>
      <c r="AV64" s="141"/>
      <c r="AW64" s="141"/>
      <c r="AX64" s="159"/>
      <c r="AY64" s="157"/>
      <c r="AZ64" s="157"/>
      <c r="BA64" s="158"/>
      <c r="BC64" s="145"/>
      <c r="BD64" s="144"/>
      <c r="BE64" s="145"/>
      <c r="BF64" s="142"/>
      <c r="BG64" s="142"/>
      <c r="BH64" s="142"/>
      <c r="BI64" s="142"/>
      <c r="BJ64" s="142"/>
      <c r="BK64" s="141"/>
      <c r="BL64" s="142"/>
    </row>
    <row r="65" spans="1:64" x14ac:dyDescent="0.15">
      <c r="A65" s="145"/>
      <c r="B65" s="144"/>
      <c r="C65" s="145"/>
      <c r="D65" s="142"/>
      <c r="E65" s="75"/>
      <c r="F65" s="76"/>
      <c r="G65" s="155"/>
      <c r="H65" s="156"/>
      <c r="J65" s="145"/>
      <c r="K65" s="144"/>
      <c r="L65" s="145"/>
      <c r="M65" s="142"/>
      <c r="N65" s="75"/>
      <c r="O65" s="76"/>
      <c r="P65" s="155"/>
      <c r="Q65" s="156"/>
      <c r="S65" s="145"/>
      <c r="T65" s="144"/>
      <c r="U65" s="145"/>
      <c r="V65" s="142"/>
      <c r="W65" s="75"/>
      <c r="X65" s="76"/>
      <c r="Y65" s="155"/>
      <c r="Z65" s="156"/>
      <c r="AB65" s="145"/>
      <c r="AC65" s="144"/>
      <c r="AD65" s="145"/>
      <c r="AE65" s="142"/>
      <c r="AF65" s="75"/>
      <c r="AG65" s="76"/>
      <c r="AH65" s="155"/>
      <c r="AI65" s="156"/>
      <c r="AK65" s="145"/>
      <c r="AL65" s="144"/>
      <c r="AM65" s="145"/>
      <c r="AN65" s="142"/>
      <c r="AO65" s="75"/>
      <c r="AP65" s="76"/>
      <c r="AQ65" s="155"/>
      <c r="AR65" s="156"/>
      <c r="AS65" s="36"/>
      <c r="AT65" s="145"/>
      <c r="AU65" s="144"/>
      <c r="AV65" s="141"/>
      <c r="AW65" s="141"/>
      <c r="AX65" s="159"/>
      <c r="AY65" s="157"/>
      <c r="AZ65" s="157"/>
      <c r="BA65" s="158"/>
      <c r="BC65" s="145"/>
      <c r="BD65" s="144"/>
      <c r="BE65" s="145"/>
      <c r="BF65" s="142"/>
      <c r="BG65" s="142"/>
      <c r="BH65" s="142"/>
      <c r="BI65" s="142"/>
      <c r="BJ65" s="142"/>
      <c r="BK65" s="141"/>
      <c r="BL65" s="142"/>
    </row>
    <row r="66" spans="1:64" x14ac:dyDescent="0.15">
      <c r="D66" s="160" t="s">
        <v>126</v>
      </c>
      <c r="E66" s="161"/>
      <c r="F66" s="162"/>
      <c r="G66" s="24">
        <f>SUM(G6:G65)</f>
        <v>30</v>
      </c>
      <c r="H66" s="30" t="str">
        <f>IF(G66&gt;25,"✓","")</f>
        <v>✓</v>
      </c>
      <c r="M66" s="160" t="s">
        <v>126</v>
      </c>
      <c r="N66" s="161"/>
      <c r="O66" s="162"/>
      <c r="P66" s="24">
        <f>SUM(P6:P65)</f>
        <v>27</v>
      </c>
      <c r="Q66" s="30" t="str">
        <f>IF(P66&gt;25,"✓","")</f>
        <v>✓</v>
      </c>
      <c r="V66" s="160" t="s">
        <v>126</v>
      </c>
      <c r="W66" s="161"/>
      <c r="X66" s="162"/>
      <c r="Y66" s="24">
        <f>SUM(Y6:Y65)</f>
        <v>20</v>
      </c>
      <c r="Z66" s="30" t="str">
        <f>IF(Y66&gt;25,"✓","")</f>
        <v/>
      </c>
      <c r="AE66" s="160" t="s">
        <v>126</v>
      </c>
      <c r="AF66" s="161"/>
      <c r="AG66" s="162"/>
      <c r="AH66" s="24">
        <f>SUM(AH6:AH65)</f>
        <v>15</v>
      </c>
      <c r="AI66" s="30" t="str">
        <f>IF(AH66&gt;25,"✓","")</f>
        <v/>
      </c>
      <c r="AN66" s="160" t="s">
        <v>126</v>
      </c>
      <c r="AO66" s="161"/>
      <c r="AP66" s="162"/>
      <c r="AQ66" s="24">
        <f>SUM(AQ6:AQ65)</f>
        <v>26</v>
      </c>
      <c r="AR66" s="30" t="str">
        <f>IF(AQ66&gt;25,"✓","")</f>
        <v>✓</v>
      </c>
      <c r="AS66" s="37"/>
      <c r="AW66" s="160" t="s">
        <v>127</v>
      </c>
      <c r="AX66" s="161"/>
      <c r="AY66" s="162"/>
      <c r="AZ66" s="26">
        <f>SUM(AZ6:AZ65)</f>
        <v>118</v>
      </c>
      <c r="BA66" s="30" t="str">
        <f>IF(AZ66&lt;70,"✓","")</f>
        <v/>
      </c>
      <c r="BC66" s="46"/>
      <c r="BD66" s="46"/>
      <c r="BE66" s="47"/>
      <c r="BF66" s="29">
        <f>G66</f>
        <v>30</v>
      </c>
      <c r="BG66" s="29">
        <f>P66</f>
        <v>27</v>
      </c>
      <c r="BH66" s="29">
        <f>Y66</f>
        <v>20</v>
      </c>
      <c r="BI66" s="29">
        <f>AH66</f>
        <v>15</v>
      </c>
      <c r="BJ66" s="29">
        <f>AQ66</f>
        <v>26</v>
      </c>
      <c r="BL66" s="29">
        <f>SUM(BL6:BL65)</f>
        <v>118</v>
      </c>
    </row>
    <row r="67" spans="1:64" ht="3" customHeight="1" x14ac:dyDescent="0.15">
      <c r="A67" s="38"/>
      <c r="B67" s="38"/>
      <c r="C67" s="38"/>
      <c r="D67" s="21"/>
      <c r="E67" s="27"/>
      <c r="F67" s="27"/>
      <c r="G67" s="27"/>
      <c r="H67" s="27"/>
      <c r="J67" s="38"/>
      <c r="K67" s="38"/>
      <c r="L67" s="38"/>
      <c r="M67" s="21"/>
      <c r="N67" s="27"/>
      <c r="O67" s="27"/>
      <c r="P67" s="27"/>
      <c r="Q67" s="27"/>
      <c r="S67" s="21"/>
      <c r="T67" s="21"/>
      <c r="U67" s="21"/>
      <c r="V67" s="21"/>
      <c r="W67" s="27"/>
      <c r="X67" s="27"/>
      <c r="Y67" s="27"/>
      <c r="Z67" s="27"/>
      <c r="AB67" s="21"/>
      <c r="AC67" s="21"/>
      <c r="AD67" s="21"/>
      <c r="AE67" s="21"/>
      <c r="AF67" s="27"/>
      <c r="AG67" s="27"/>
      <c r="AH67" s="27"/>
      <c r="AI67" s="27"/>
      <c r="AK67" s="21"/>
      <c r="AL67" s="21"/>
      <c r="AM67" s="21"/>
      <c r="AN67" s="21"/>
      <c r="AO67" s="27"/>
      <c r="AP67" s="27"/>
      <c r="AQ67" s="27"/>
      <c r="AR67" s="27"/>
      <c r="AS67" s="27"/>
      <c r="AT67" s="33"/>
      <c r="AU67" s="33"/>
      <c r="AV67" s="33"/>
      <c r="AW67" s="33"/>
      <c r="AX67" s="33"/>
      <c r="AY67" s="33"/>
      <c r="AZ67" s="33"/>
      <c r="BA67" s="33"/>
      <c r="BC67" s="38"/>
      <c r="BD67" s="38"/>
      <c r="BE67" s="38"/>
      <c r="BF67" s="42"/>
      <c r="BG67" s="42"/>
      <c r="BH67" s="43"/>
      <c r="BI67" s="40"/>
      <c r="BJ67" s="40"/>
      <c r="BK67" s="42"/>
      <c r="BL67" s="42"/>
    </row>
    <row r="68" spans="1:64" ht="24" customHeight="1" x14ac:dyDescent="0.15">
      <c r="A68" s="28"/>
      <c r="B68" s="28"/>
      <c r="C68" s="28"/>
      <c r="D68" s="28"/>
      <c r="J68" s="28"/>
      <c r="K68" s="28"/>
      <c r="L68" s="28"/>
      <c r="M68" s="28"/>
      <c r="S68" s="21"/>
      <c r="T68" s="21"/>
      <c r="U68" s="21"/>
      <c r="V68" s="21"/>
      <c r="AB68" s="21"/>
      <c r="AC68" s="21"/>
      <c r="AD68" s="21"/>
      <c r="AE68" s="21"/>
      <c r="AK68" s="21"/>
      <c r="AL68" s="21"/>
      <c r="AM68" s="21"/>
      <c r="AN68" s="21"/>
      <c r="AT68" s="28"/>
      <c r="AU68" s="28"/>
      <c r="AV68" s="28"/>
      <c r="AW68" s="28"/>
      <c r="AX68" s="28"/>
      <c r="AY68" s="28"/>
      <c r="AZ68" s="28"/>
      <c r="BA68" s="28"/>
      <c r="BC68" s="165" t="s">
        <v>108</v>
      </c>
      <c r="BD68" s="165"/>
      <c r="BE68" s="69"/>
      <c r="BF68" s="165" t="s">
        <v>109</v>
      </c>
      <c r="BG68" s="165"/>
      <c r="BH68" s="176"/>
      <c r="BI68" s="177"/>
      <c r="BJ68" s="177"/>
      <c r="BK68" s="70" t="s">
        <v>111</v>
      </c>
      <c r="BL68" s="19"/>
    </row>
    <row r="69" spans="1:64" ht="24" customHeight="1" x14ac:dyDescent="0.15">
      <c r="AB69" s="21"/>
      <c r="AC69" s="21"/>
      <c r="AD69" s="21"/>
      <c r="AE69" s="21"/>
      <c r="AK69" s="21"/>
      <c r="AL69" s="21"/>
      <c r="AM69" s="21"/>
      <c r="AN69" s="21"/>
      <c r="AT69" s="28"/>
      <c r="AU69" s="28"/>
      <c r="AV69" s="28"/>
      <c r="AW69" s="28"/>
      <c r="AX69" s="28"/>
      <c r="AY69" s="28"/>
      <c r="AZ69" s="28"/>
      <c r="BA69" s="28"/>
      <c r="BC69" s="163" t="s">
        <v>106</v>
      </c>
      <c r="BD69" s="163"/>
      <c r="BE69" s="178"/>
      <c r="BF69" s="178"/>
      <c r="BG69" s="178"/>
      <c r="BH69" s="178"/>
      <c r="BI69" s="178"/>
      <c r="BJ69" s="178"/>
      <c r="BK69" s="178"/>
      <c r="BL69" s="178"/>
    </row>
    <row r="70" spans="1:64" ht="24" customHeight="1" x14ac:dyDescent="0.15">
      <c r="BC70" s="164" t="s">
        <v>107</v>
      </c>
      <c r="BD70" s="164"/>
      <c r="BE70" s="179"/>
      <c r="BF70" s="179"/>
      <c r="BG70" s="179"/>
      <c r="BH70" s="179"/>
      <c r="BI70" s="179"/>
      <c r="BJ70" s="179"/>
      <c r="BK70" s="179"/>
      <c r="BL70" s="179"/>
    </row>
  </sheetData>
  <sheetProtection password="CBFA" sheet="1" objects="1" scenarios="1" selectLockedCells="1"/>
  <mergeCells count="625">
    <mergeCell ref="AT1:BA1"/>
    <mergeCell ref="AT2:AU2"/>
    <mergeCell ref="AT3:AU3"/>
    <mergeCell ref="AW3:AX3"/>
    <mergeCell ref="AW2:AX2"/>
    <mergeCell ref="S3:T3"/>
    <mergeCell ref="V3:W3"/>
    <mergeCell ref="AB1:AF1"/>
    <mergeCell ref="AB2:AC2"/>
    <mergeCell ref="AB3:AC3"/>
    <mergeCell ref="AE3:AF3"/>
    <mergeCell ref="AK1:AO1"/>
    <mergeCell ref="AK2:AL2"/>
    <mergeCell ref="AK3:AL3"/>
    <mergeCell ref="AN3:AO3"/>
    <mergeCell ref="X3:Z3"/>
    <mergeCell ref="AG3:AI3"/>
    <mergeCell ref="BK3:BL3"/>
    <mergeCell ref="BH2:BJ2"/>
    <mergeCell ref="BF68:BG68"/>
    <mergeCell ref="BH68:BJ68"/>
    <mergeCell ref="BE69:BL69"/>
    <mergeCell ref="BE70:BL70"/>
    <mergeCell ref="BC1:BL1"/>
    <mergeCell ref="F1:H1"/>
    <mergeCell ref="A2:B2"/>
    <mergeCell ref="A3:B3"/>
    <mergeCell ref="F3:H3"/>
    <mergeCell ref="D3:E3"/>
    <mergeCell ref="O1:Q1"/>
    <mergeCell ref="J2:K2"/>
    <mergeCell ref="J3:K3"/>
    <mergeCell ref="M3:N3"/>
    <mergeCell ref="O3:Q3"/>
    <mergeCell ref="X1:Z1"/>
    <mergeCell ref="A1:E1"/>
    <mergeCell ref="J1:N1"/>
    <mergeCell ref="AG1:AI1"/>
    <mergeCell ref="AP1:AR1"/>
    <mergeCell ref="S1:W1"/>
    <mergeCell ref="S2:T2"/>
    <mergeCell ref="BC3:BD3"/>
    <mergeCell ref="BC2:BD2"/>
    <mergeCell ref="BF2:BG2"/>
    <mergeCell ref="BF3:BG3"/>
    <mergeCell ref="BI3:BJ3"/>
    <mergeCell ref="AD61:AD65"/>
    <mergeCell ref="AE61:AE65"/>
    <mergeCell ref="AH61:AH65"/>
    <mergeCell ref="AI61:AI65"/>
    <mergeCell ref="AL61:AL65"/>
    <mergeCell ref="AM61:AM65"/>
    <mergeCell ref="AL56:AL60"/>
    <mergeCell ref="AM56:AM60"/>
    <mergeCell ref="AN56:AN60"/>
    <mergeCell ref="AY51:AY65"/>
    <mergeCell ref="AZ51:AZ65"/>
    <mergeCell ref="BA51:BA65"/>
    <mergeCell ref="AV61:AV65"/>
    <mergeCell ref="AW61:AW65"/>
    <mergeCell ref="AX61:AX65"/>
    <mergeCell ref="AU56:AU60"/>
    <mergeCell ref="AP3:AR3"/>
    <mergeCell ref="AD51:AD55"/>
    <mergeCell ref="AE51:AE55"/>
    <mergeCell ref="D66:F66"/>
    <mergeCell ref="B61:B65"/>
    <mergeCell ref="C61:C65"/>
    <mergeCell ref="D61:D65"/>
    <mergeCell ref="G61:G65"/>
    <mergeCell ref="H61:H65"/>
    <mergeCell ref="K61:K65"/>
    <mergeCell ref="BC69:BD69"/>
    <mergeCell ref="BC70:BD70"/>
    <mergeCell ref="BC68:BD68"/>
    <mergeCell ref="AW66:AY66"/>
    <mergeCell ref="M66:O66"/>
    <mergeCell ref="V66:X66"/>
    <mergeCell ref="AE66:AG66"/>
    <mergeCell ref="AN66:AP66"/>
    <mergeCell ref="BC51:BC65"/>
    <mergeCell ref="BD51:BD55"/>
    <mergeCell ref="B56:B60"/>
    <mergeCell ref="C56:C60"/>
    <mergeCell ref="D56:D60"/>
    <mergeCell ref="G56:G60"/>
    <mergeCell ref="H56:H60"/>
    <mergeCell ref="K56:K60"/>
    <mergeCell ref="AV51:AV55"/>
    <mergeCell ref="AW51:AW55"/>
    <mergeCell ref="AX51:AX55"/>
    <mergeCell ref="AV56:AV60"/>
    <mergeCell ref="AW56:AW60"/>
    <mergeCell ref="AX56:AX60"/>
    <mergeCell ref="AM51:AM55"/>
    <mergeCell ref="AN51:AN55"/>
    <mergeCell ref="AQ51:AQ55"/>
    <mergeCell ref="AR51:AR55"/>
    <mergeCell ref="AT51:AT65"/>
    <mergeCell ref="AU51:AU55"/>
    <mergeCell ref="AN61:AN65"/>
    <mergeCell ref="AQ61:AQ65"/>
    <mergeCell ref="AR61:AR65"/>
    <mergeCell ref="AU61:AU65"/>
    <mergeCell ref="AQ56:AQ60"/>
    <mergeCell ref="AR56:AR60"/>
    <mergeCell ref="AH51:AH55"/>
    <mergeCell ref="AI51:AI55"/>
    <mergeCell ref="AK51:AK65"/>
    <mergeCell ref="AL51:AL55"/>
    <mergeCell ref="AD56:AD60"/>
    <mergeCell ref="AE56:AE60"/>
    <mergeCell ref="AH56:AH60"/>
    <mergeCell ref="AI56:AI60"/>
    <mergeCell ref="U51:U55"/>
    <mergeCell ref="V51:V55"/>
    <mergeCell ref="Y51:Y55"/>
    <mergeCell ref="Z51:Z55"/>
    <mergeCell ref="AB51:AB65"/>
    <mergeCell ref="AC51:AC55"/>
    <mergeCell ref="V61:V65"/>
    <mergeCell ref="Y61:Y65"/>
    <mergeCell ref="Z61:Z65"/>
    <mergeCell ref="AC61:AC65"/>
    <mergeCell ref="U56:U60"/>
    <mergeCell ref="V56:V60"/>
    <mergeCell ref="Y56:Y60"/>
    <mergeCell ref="Z56:Z60"/>
    <mergeCell ref="AC56:AC60"/>
    <mergeCell ref="U61:U65"/>
    <mergeCell ref="L51:L55"/>
    <mergeCell ref="M51:M55"/>
    <mergeCell ref="P51:P55"/>
    <mergeCell ref="Q51:Q55"/>
    <mergeCell ref="S51:S65"/>
    <mergeCell ref="T51:T55"/>
    <mergeCell ref="L56:L60"/>
    <mergeCell ref="M56:M60"/>
    <mergeCell ref="P56:P60"/>
    <mergeCell ref="Q56:Q60"/>
    <mergeCell ref="T56:T60"/>
    <mergeCell ref="L61:L65"/>
    <mergeCell ref="M61:M65"/>
    <mergeCell ref="P61:P65"/>
    <mergeCell ref="Q61:Q65"/>
    <mergeCell ref="T61:T65"/>
    <mergeCell ref="AZ46:AZ50"/>
    <mergeCell ref="BA46:BA50"/>
    <mergeCell ref="A51:A65"/>
    <mergeCell ref="B51:B55"/>
    <mergeCell ref="C51:C55"/>
    <mergeCell ref="D51:D55"/>
    <mergeCell ref="G51:G55"/>
    <mergeCell ref="H51:H55"/>
    <mergeCell ref="J51:J65"/>
    <mergeCell ref="K51:K55"/>
    <mergeCell ref="AT46:AT50"/>
    <mergeCell ref="AU46:AU50"/>
    <mergeCell ref="AV46:AV50"/>
    <mergeCell ref="AW46:AW50"/>
    <mergeCell ref="AX46:AX50"/>
    <mergeCell ref="AY46:AY50"/>
    <mergeCell ref="AK46:AK50"/>
    <mergeCell ref="AL46:AL50"/>
    <mergeCell ref="AM46:AM50"/>
    <mergeCell ref="AN46:AN50"/>
    <mergeCell ref="AQ46:AQ50"/>
    <mergeCell ref="AR46:AR50"/>
    <mergeCell ref="AB46:AB50"/>
    <mergeCell ref="AC46:AC50"/>
    <mergeCell ref="AD46:AD50"/>
    <mergeCell ref="AE46:AE50"/>
    <mergeCell ref="AH46:AH50"/>
    <mergeCell ref="AI46:AI50"/>
    <mergeCell ref="S46:S50"/>
    <mergeCell ref="T46:T50"/>
    <mergeCell ref="U46:U50"/>
    <mergeCell ref="V46:V50"/>
    <mergeCell ref="Y46:Y50"/>
    <mergeCell ref="Z46:Z50"/>
    <mergeCell ref="J46:J50"/>
    <mergeCell ref="K46:K50"/>
    <mergeCell ref="L46:L50"/>
    <mergeCell ref="M46:M50"/>
    <mergeCell ref="P46:P50"/>
    <mergeCell ref="Q46:Q50"/>
    <mergeCell ref="A46:A50"/>
    <mergeCell ref="B46:B50"/>
    <mergeCell ref="C46:C50"/>
    <mergeCell ref="D46:D50"/>
    <mergeCell ref="G46:G50"/>
    <mergeCell ref="H46:H50"/>
    <mergeCell ref="T41:T45"/>
    <mergeCell ref="U41:U45"/>
    <mergeCell ref="V41:V45"/>
    <mergeCell ref="AR36:AR40"/>
    <mergeCell ref="AU36:AU40"/>
    <mergeCell ref="AV36:AV40"/>
    <mergeCell ref="AL41:AL45"/>
    <mergeCell ref="AM41:AM45"/>
    <mergeCell ref="AN41:AN45"/>
    <mergeCell ref="AQ41:AQ45"/>
    <mergeCell ref="AR41:AR45"/>
    <mergeCell ref="AU41:AU45"/>
    <mergeCell ref="Y41:Y45"/>
    <mergeCell ref="Z41:Z45"/>
    <mergeCell ref="AC41:AC45"/>
    <mergeCell ref="AD41:AD45"/>
    <mergeCell ref="AE41:AE45"/>
    <mergeCell ref="AH41:AH45"/>
    <mergeCell ref="AW36:AW40"/>
    <mergeCell ref="AX36:AX40"/>
    <mergeCell ref="B41:B45"/>
    <mergeCell ref="C41:C45"/>
    <mergeCell ref="D41:D45"/>
    <mergeCell ref="G41:G45"/>
    <mergeCell ref="H41:H45"/>
    <mergeCell ref="Z36:Z40"/>
    <mergeCell ref="AC36:AC40"/>
    <mergeCell ref="AD36:AD40"/>
    <mergeCell ref="AE36:AE40"/>
    <mergeCell ref="AH36:AH40"/>
    <mergeCell ref="AI36:AI40"/>
    <mergeCell ref="S31:S45"/>
    <mergeCell ref="T31:T35"/>
    <mergeCell ref="U31:U35"/>
    <mergeCell ref="V31:V35"/>
    <mergeCell ref="Y31:Y35"/>
    <mergeCell ref="Z31:Z35"/>
    <mergeCell ref="T36:T40"/>
    <mergeCell ref="U36:U40"/>
    <mergeCell ref="V36:V40"/>
    <mergeCell ref="Y36:Y40"/>
    <mergeCell ref="J31:J45"/>
    <mergeCell ref="AZ31:AZ45"/>
    <mergeCell ref="BA31:BA45"/>
    <mergeCell ref="B36:B40"/>
    <mergeCell ref="C36:C40"/>
    <mergeCell ref="D36:D40"/>
    <mergeCell ref="G36:G40"/>
    <mergeCell ref="H36:H40"/>
    <mergeCell ref="K36:K40"/>
    <mergeCell ref="L36:L40"/>
    <mergeCell ref="M36:M40"/>
    <mergeCell ref="AT31:AT45"/>
    <mergeCell ref="AU31:AU35"/>
    <mergeCell ref="AV31:AV35"/>
    <mergeCell ref="AW31:AW35"/>
    <mergeCell ref="AX31:AX35"/>
    <mergeCell ref="AY31:AY45"/>
    <mergeCell ref="AV41:AV45"/>
    <mergeCell ref="AW41:AW45"/>
    <mergeCell ref="AX41:AX45"/>
    <mergeCell ref="AK31:AK45"/>
    <mergeCell ref="AL31:AL35"/>
    <mergeCell ref="AM31:AM35"/>
    <mergeCell ref="AN31:AN35"/>
    <mergeCell ref="AQ31:AQ35"/>
    <mergeCell ref="AR31:AR35"/>
    <mergeCell ref="AL36:AL40"/>
    <mergeCell ref="AM36:AM40"/>
    <mergeCell ref="AN36:AN40"/>
    <mergeCell ref="AQ36:AQ40"/>
    <mergeCell ref="AB31:AB45"/>
    <mergeCell ref="AC31:AC35"/>
    <mergeCell ref="AD31:AD35"/>
    <mergeCell ref="AE31:AE35"/>
    <mergeCell ref="AH31:AH35"/>
    <mergeCell ref="AI31:AI35"/>
    <mergeCell ref="AI41:AI45"/>
    <mergeCell ref="K31:K35"/>
    <mergeCell ref="L31:L35"/>
    <mergeCell ref="M31:M35"/>
    <mergeCell ref="P31:P35"/>
    <mergeCell ref="Q31:Q35"/>
    <mergeCell ref="P36:P40"/>
    <mergeCell ref="Q36:Q40"/>
    <mergeCell ref="K41:K45"/>
    <mergeCell ref="L41:L45"/>
    <mergeCell ref="M41:M45"/>
    <mergeCell ref="P41:P45"/>
    <mergeCell ref="Q41:Q45"/>
    <mergeCell ref="A31:A45"/>
    <mergeCell ref="B31:B35"/>
    <mergeCell ref="C31:C35"/>
    <mergeCell ref="D31:D35"/>
    <mergeCell ref="G31:G35"/>
    <mergeCell ref="H31:H35"/>
    <mergeCell ref="AQ26:AQ30"/>
    <mergeCell ref="AR26:AR30"/>
    <mergeCell ref="AU26:AU30"/>
    <mergeCell ref="U26:U30"/>
    <mergeCell ref="V26:V30"/>
    <mergeCell ref="Y26:Y30"/>
    <mergeCell ref="Z26:Z30"/>
    <mergeCell ref="AC26:AC30"/>
    <mergeCell ref="AD26:AD30"/>
    <mergeCell ref="K26:K30"/>
    <mergeCell ref="L26:L30"/>
    <mergeCell ref="M26:M30"/>
    <mergeCell ref="P26:P30"/>
    <mergeCell ref="Q26:Q30"/>
    <mergeCell ref="T26:T30"/>
    <mergeCell ref="A6:A30"/>
    <mergeCell ref="B6:B8"/>
    <mergeCell ref="C6:C8"/>
    <mergeCell ref="AV26:AV30"/>
    <mergeCell ref="AW26:AW30"/>
    <mergeCell ref="AX26:AX30"/>
    <mergeCell ref="AE26:AE30"/>
    <mergeCell ref="AH26:AH30"/>
    <mergeCell ref="AI26:AI30"/>
    <mergeCell ref="AL26:AL30"/>
    <mergeCell ref="AM26:AM30"/>
    <mergeCell ref="AN26:AN30"/>
    <mergeCell ref="AR21:AR25"/>
    <mergeCell ref="AU21:AU25"/>
    <mergeCell ref="AV21:AV25"/>
    <mergeCell ref="AW21:AW25"/>
    <mergeCell ref="AX21:AX25"/>
    <mergeCell ref="B26:B30"/>
    <mergeCell ref="C26:C30"/>
    <mergeCell ref="D26:D30"/>
    <mergeCell ref="G26:G30"/>
    <mergeCell ref="H26:H30"/>
    <mergeCell ref="AH21:AH25"/>
    <mergeCell ref="AI21:AI25"/>
    <mergeCell ref="AL21:AL25"/>
    <mergeCell ref="AM21:AM25"/>
    <mergeCell ref="AN21:AN25"/>
    <mergeCell ref="AQ21:AQ25"/>
    <mergeCell ref="V21:V25"/>
    <mergeCell ref="Y21:Y25"/>
    <mergeCell ref="Z21:Z25"/>
    <mergeCell ref="AC21:AC25"/>
    <mergeCell ref="AD21:AD25"/>
    <mergeCell ref="AE21:AE25"/>
    <mergeCell ref="L21:L25"/>
    <mergeCell ref="M21:M25"/>
    <mergeCell ref="P21:P25"/>
    <mergeCell ref="Q21:Q25"/>
    <mergeCell ref="T21:T25"/>
    <mergeCell ref="U21:U25"/>
    <mergeCell ref="AU18:AU20"/>
    <mergeCell ref="AV18:AV20"/>
    <mergeCell ref="AW18:AW20"/>
    <mergeCell ref="AX18:AX20"/>
    <mergeCell ref="B21:B25"/>
    <mergeCell ref="C21:C25"/>
    <mergeCell ref="D21:D25"/>
    <mergeCell ref="G21:G25"/>
    <mergeCell ref="H21:H25"/>
    <mergeCell ref="K21:K25"/>
    <mergeCell ref="AI18:AI20"/>
    <mergeCell ref="AL18:AL20"/>
    <mergeCell ref="AM18:AM20"/>
    <mergeCell ref="AN18:AN20"/>
    <mergeCell ref="AQ18:AQ20"/>
    <mergeCell ref="AR18:AR20"/>
    <mergeCell ref="Y18:Y20"/>
    <mergeCell ref="Z18:Z20"/>
    <mergeCell ref="AC18:AC20"/>
    <mergeCell ref="AD18:AD20"/>
    <mergeCell ref="M18:M20"/>
    <mergeCell ref="P18:P20"/>
    <mergeCell ref="Q18:Q20"/>
    <mergeCell ref="T18:T20"/>
    <mergeCell ref="U18:U20"/>
    <mergeCell ref="V18:V20"/>
    <mergeCell ref="AV15:AV17"/>
    <mergeCell ref="M15:M17"/>
    <mergeCell ref="P15:P17"/>
    <mergeCell ref="Q15:Q17"/>
    <mergeCell ref="AW15:AW17"/>
    <mergeCell ref="AX15:AX17"/>
    <mergeCell ref="B18:B20"/>
    <mergeCell ref="C18:C20"/>
    <mergeCell ref="D18:D20"/>
    <mergeCell ref="G18:G20"/>
    <mergeCell ref="H18:H20"/>
    <mergeCell ref="K18:K20"/>
    <mergeCell ref="L18:L20"/>
    <mergeCell ref="AI15:AI17"/>
    <mergeCell ref="AL15:AL17"/>
    <mergeCell ref="AM15:AM17"/>
    <mergeCell ref="AN15:AN17"/>
    <mergeCell ref="AQ15:AQ17"/>
    <mergeCell ref="AR15:AR17"/>
    <mergeCell ref="T15:T17"/>
    <mergeCell ref="U15:U17"/>
    <mergeCell ref="V15:V17"/>
    <mergeCell ref="Y15:Y17"/>
    <mergeCell ref="Z15:Z17"/>
    <mergeCell ref="AC15:AC17"/>
    <mergeCell ref="H15:H17"/>
    <mergeCell ref="K15:K17"/>
    <mergeCell ref="L15:L17"/>
    <mergeCell ref="AU9:AU11"/>
    <mergeCell ref="AV9:AV11"/>
    <mergeCell ref="AL12:AL14"/>
    <mergeCell ref="AM12:AM14"/>
    <mergeCell ref="AN12:AN14"/>
    <mergeCell ref="AQ12:AQ14"/>
    <mergeCell ref="AR12:AR14"/>
    <mergeCell ref="AU12:AU14"/>
    <mergeCell ref="Y12:Y14"/>
    <mergeCell ref="Z12:Z14"/>
    <mergeCell ref="AC12:AC14"/>
    <mergeCell ref="AD12:AD14"/>
    <mergeCell ref="AE12:AE14"/>
    <mergeCell ref="AH12:AH14"/>
    <mergeCell ref="AL9:AL11"/>
    <mergeCell ref="AM9:AM11"/>
    <mergeCell ref="AN9:AN11"/>
    <mergeCell ref="AQ9:AQ11"/>
    <mergeCell ref="AB6:AB30"/>
    <mergeCell ref="AC6:AC8"/>
    <mergeCell ref="AD6:AD8"/>
    <mergeCell ref="AE6:AE8"/>
    <mergeCell ref="AH6:AH8"/>
    <mergeCell ref="AI6:AI8"/>
    <mergeCell ref="AW9:AW11"/>
    <mergeCell ref="AX9:AX11"/>
    <mergeCell ref="B12:B14"/>
    <mergeCell ref="C12:C14"/>
    <mergeCell ref="D12:D14"/>
    <mergeCell ref="G12:G14"/>
    <mergeCell ref="H12:H14"/>
    <mergeCell ref="Z9:Z11"/>
    <mergeCell ref="AC9:AC11"/>
    <mergeCell ref="AD9:AD11"/>
    <mergeCell ref="AE9:AE11"/>
    <mergeCell ref="AH9:AH11"/>
    <mergeCell ref="AI9:AI11"/>
    <mergeCell ref="S6:S30"/>
    <mergeCell ref="T6:T8"/>
    <mergeCell ref="U6:U8"/>
    <mergeCell ref="V6:V8"/>
    <mergeCell ref="Y6:Y8"/>
    <mergeCell ref="Z6:Z8"/>
    <mergeCell ref="T9:T11"/>
    <mergeCell ref="U9:U11"/>
    <mergeCell ref="V9:V11"/>
    <mergeCell ref="Y9:Y11"/>
    <mergeCell ref="J6:J30"/>
    <mergeCell ref="T12:T14"/>
    <mergeCell ref="U12:U14"/>
    <mergeCell ref="V12:V14"/>
    <mergeCell ref="AR9:AR11"/>
    <mergeCell ref="AZ6:AZ30"/>
    <mergeCell ref="BA6:BA30"/>
    <mergeCell ref="B9:B11"/>
    <mergeCell ref="C9:C11"/>
    <mergeCell ref="D9:D11"/>
    <mergeCell ref="G9:G11"/>
    <mergeCell ref="H9:H11"/>
    <mergeCell ref="K9:K11"/>
    <mergeCell ref="L9:L11"/>
    <mergeCell ref="M9:M11"/>
    <mergeCell ref="AT6:AT30"/>
    <mergeCell ref="AU6:AU8"/>
    <mergeCell ref="AV6:AV8"/>
    <mergeCell ref="AW6:AW8"/>
    <mergeCell ref="AX6:AX8"/>
    <mergeCell ref="AY6:AY30"/>
    <mergeCell ref="AV12:AV14"/>
    <mergeCell ref="AW12:AW14"/>
    <mergeCell ref="AX12:AX14"/>
    <mergeCell ref="AU15:AU17"/>
    <mergeCell ref="AI12:AI14"/>
    <mergeCell ref="AD15:AD17"/>
    <mergeCell ref="AE15:AE17"/>
    <mergeCell ref="AH15:AH17"/>
    <mergeCell ref="AK6:AK30"/>
    <mergeCell ref="AL6:AL8"/>
    <mergeCell ref="AM6:AM8"/>
    <mergeCell ref="AN6:AN8"/>
    <mergeCell ref="AE18:AE20"/>
    <mergeCell ref="AH18:AH20"/>
    <mergeCell ref="D6:D8"/>
    <mergeCell ref="G6:G8"/>
    <mergeCell ref="H6:H8"/>
    <mergeCell ref="B15:B17"/>
    <mergeCell ref="C15:C17"/>
    <mergeCell ref="D15:D17"/>
    <mergeCell ref="G15:G17"/>
    <mergeCell ref="G5:H5"/>
    <mergeCell ref="P5:Q5"/>
    <mergeCell ref="P9:P11"/>
    <mergeCell ref="Q9:Q11"/>
    <mergeCell ref="K12:K14"/>
    <mergeCell ref="L12:L14"/>
    <mergeCell ref="M12:M14"/>
    <mergeCell ref="P12:P14"/>
    <mergeCell ref="Q12:Q14"/>
    <mergeCell ref="Y5:Z5"/>
    <mergeCell ref="AH5:AI5"/>
    <mergeCell ref="AQ5:AR5"/>
    <mergeCell ref="AW5:AX5"/>
    <mergeCell ref="AZ5:BA5"/>
    <mergeCell ref="K6:K8"/>
    <mergeCell ref="L6:L8"/>
    <mergeCell ref="M6:M8"/>
    <mergeCell ref="P6:P8"/>
    <mergeCell ref="Q6:Q8"/>
    <mergeCell ref="AQ6:AQ8"/>
    <mergeCell ref="AR6:AR8"/>
    <mergeCell ref="BC46:BC50"/>
    <mergeCell ref="BD46:BD50"/>
    <mergeCell ref="BE46:BE50"/>
    <mergeCell ref="BC6:BC30"/>
    <mergeCell ref="BD6:BD8"/>
    <mergeCell ref="BE6:BE8"/>
    <mergeCell ref="BD9:BD11"/>
    <mergeCell ref="BE9:BE11"/>
    <mergeCell ref="BD12:BD14"/>
    <mergeCell ref="BE12:BE14"/>
    <mergeCell ref="BD15:BD17"/>
    <mergeCell ref="BE15:BE17"/>
    <mergeCell ref="BD18:BD20"/>
    <mergeCell ref="BE18:BE20"/>
    <mergeCell ref="BD21:BD25"/>
    <mergeCell ref="BE21:BE25"/>
    <mergeCell ref="BD26:BD30"/>
    <mergeCell ref="BE26:BE30"/>
    <mergeCell ref="BC31:BC45"/>
    <mergeCell ref="BE51:BE55"/>
    <mergeCell ref="BD56:BD60"/>
    <mergeCell ref="BE56:BE60"/>
    <mergeCell ref="BD61:BD65"/>
    <mergeCell ref="BE61:BE65"/>
    <mergeCell ref="BF6:BF8"/>
    <mergeCell ref="BG6:BG8"/>
    <mergeCell ref="BF15:BF17"/>
    <mergeCell ref="BG15:BG17"/>
    <mergeCell ref="BF26:BF30"/>
    <mergeCell ref="BG26:BG30"/>
    <mergeCell ref="BF41:BF45"/>
    <mergeCell ref="BG41:BG45"/>
    <mergeCell ref="BF56:BF60"/>
    <mergeCell ref="BG56:BG60"/>
    <mergeCell ref="BD31:BD35"/>
    <mergeCell ref="BE31:BE35"/>
    <mergeCell ref="BD36:BD40"/>
    <mergeCell ref="BE36:BE40"/>
    <mergeCell ref="BD41:BD45"/>
    <mergeCell ref="BE41:BE45"/>
    <mergeCell ref="BH6:BH8"/>
    <mergeCell ref="BI6:BI8"/>
    <mergeCell ref="BJ6:BJ8"/>
    <mergeCell ref="BF9:BF11"/>
    <mergeCell ref="BG9:BG11"/>
    <mergeCell ref="BH9:BH11"/>
    <mergeCell ref="BI9:BI11"/>
    <mergeCell ref="BJ9:BJ11"/>
    <mergeCell ref="BF12:BF14"/>
    <mergeCell ref="BG12:BG14"/>
    <mergeCell ref="BH12:BH14"/>
    <mergeCell ref="BI12:BI14"/>
    <mergeCell ref="BJ12:BJ14"/>
    <mergeCell ref="BH15:BH17"/>
    <mergeCell ref="BI15:BI17"/>
    <mergeCell ref="BJ15:BJ17"/>
    <mergeCell ref="BF18:BF20"/>
    <mergeCell ref="BG18:BG20"/>
    <mergeCell ref="BH18:BH20"/>
    <mergeCell ref="BI18:BI20"/>
    <mergeCell ref="BJ18:BJ20"/>
    <mergeCell ref="BF21:BF25"/>
    <mergeCell ref="BG21:BG25"/>
    <mergeCell ref="BH21:BH25"/>
    <mergeCell ref="BI21:BI25"/>
    <mergeCell ref="BJ21:BJ25"/>
    <mergeCell ref="BH26:BH30"/>
    <mergeCell ref="BI26:BI30"/>
    <mergeCell ref="BJ26:BJ30"/>
    <mergeCell ref="BF31:BF35"/>
    <mergeCell ref="BG31:BG35"/>
    <mergeCell ref="BH31:BH35"/>
    <mergeCell ref="BI31:BI35"/>
    <mergeCell ref="BJ31:BJ35"/>
    <mergeCell ref="BF36:BF40"/>
    <mergeCell ref="BG36:BG40"/>
    <mergeCell ref="BH36:BH40"/>
    <mergeCell ref="BI36:BI40"/>
    <mergeCell ref="BJ36:BJ40"/>
    <mergeCell ref="BH56:BH60"/>
    <mergeCell ref="BI56:BI60"/>
    <mergeCell ref="BJ56:BJ60"/>
    <mergeCell ref="BF61:BF65"/>
    <mergeCell ref="BG61:BG65"/>
    <mergeCell ref="BH61:BH65"/>
    <mergeCell ref="BI61:BI65"/>
    <mergeCell ref="BJ61:BJ65"/>
    <mergeCell ref="BH41:BH45"/>
    <mergeCell ref="BI41:BI45"/>
    <mergeCell ref="BJ41:BJ45"/>
    <mergeCell ref="BF46:BF50"/>
    <mergeCell ref="BG46:BG50"/>
    <mergeCell ref="BH46:BH50"/>
    <mergeCell ref="BI46:BI50"/>
    <mergeCell ref="BJ46:BJ50"/>
    <mergeCell ref="BF51:BF55"/>
    <mergeCell ref="BG51:BG55"/>
    <mergeCell ref="BH51:BH55"/>
    <mergeCell ref="BI51:BI55"/>
    <mergeCell ref="BJ51:BJ55"/>
    <mergeCell ref="BK41:BK45"/>
    <mergeCell ref="BK46:BK50"/>
    <mergeCell ref="BK51:BK55"/>
    <mergeCell ref="BK56:BK60"/>
    <mergeCell ref="BK61:BK65"/>
    <mergeCell ref="BL6:BL30"/>
    <mergeCell ref="BL31:BL45"/>
    <mergeCell ref="BL46:BL50"/>
    <mergeCell ref="BL51:BL65"/>
    <mergeCell ref="BK6:BK8"/>
    <mergeCell ref="BK9:BK11"/>
    <mergeCell ref="BK12:BK14"/>
    <mergeCell ref="BK15:BK17"/>
    <mergeCell ref="BK18:BK20"/>
    <mergeCell ref="BK21:BK25"/>
    <mergeCell ref="BK26:BK30"/>
    <mergeCell ref="BK31:BK35"/>
    <mergeCell ref="BK36:BK40"/>
  </mergeCells>
  <phoneticPr fontId="2"/>
  <pageMargins left="0.70866141732283472" right="0.70866141732283472" top="0.59055118110236227" bottom="0.59055118110236227" header="0.31496062992125984" footer="0.31496062992125984"/>
  <pageSetup paperSize="9" orientation="portrait" r:id="rId1"/>
  <headerFooter>
    <oddHeader>&amp;LJSNDI&amp;RJSNDI EB2-3(Rev.20160510)</oddHeader>
    <oddFooter>&amp;R一般社団法人 日本非破壊検査協会 認証事業本部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0"/>
  <sheetViews>
    <sheetView view="pageLayout" zoomScaleNormal="70" workbookViewId="0">
      <selection activeCell="F6" sqref="F6"/>
    </sheetView>
  </sheetViews>
  <sheetFormatPr defaultRowHeight="11.25" x14ac:dyDescent="0.15"/>
  <cols>
    <col min="1" max="1" width="5.625" style="20" customWidth="1"/>
    <col min="2" max="2" width="5.25" style="20" bestFit="1" customWidth="1"/>
    <col min="3" max="3" width="37.125" style="20" customWidth="1"/>
    <col min="4" max="4" width="11" style="20" customWidth="1"/>
    <col min="5" max="5" width="10.875" style="20" customWidth="1"/>
    <col min="6" max="6" width="8.5" style="20" customWidth="1"/>
    <col min="7" max="7" width="4.75" style="20" customWidth="1"/>
    <col min="8" max="9" width="2.75" style="20" customWidth="1"/>
    <col min="10" max="10" width="5.625" style="20" customWidth="1"/>
    <col min="11" max="11" width="5.25" style="20" bestFit="1" customWidth="1"/>
    <col min="12" max="12" width="37.125" style="20" customWidth="1"/>
    <col min="13" max="13" width="11" style="20" customWidth="1"/>
    <col min="14" max="14" width="10.875" style="20" customWidth="1"/>
    <col min="15" max="15" width="8.5" style="20" customWidth="1"/>
    <col min="16" max="16" width="4.875" style="20" customWidth="1"/>
    <col min="17" max="18" width="2.75" style="20" customWidth="1"/>
    <col min="19" max="19" width="5.625" style="20" customWidth="1"/>
    <col min="20" max="20" width="5.25" style="20" bestFit="1" customWidth="1"/>
    <col min="21" max="21" width="37.125" style="20" customWidth="1"/>
    <col min="22" max="22" width="11" style="20" customWidth="1"/>
    <col min="23" max="23" width="10.875" style="20" customWidth="1"/>
    <col min="24" max="24" width="8.5" style="20" customWidth="1"/>
    <col min="25" max="25" width="4.875" style="20" customWidth="1"/>
    <col min="26" max="27" width="2.75" style="20" customWidth="1"/>
    <col min="28" max="28" width="5.625" style="20" customWidth="1"/>
    <col min="29" max="29" width="5.25" style="20" bestFit="1" customWidth="1"/>
    <col min="30" max="30" width="37.125" style="20" customWidth="1"/>
    <col min="31" max="31" width="11" style="20" customWidth="1"/>
    <col min="32" max="32" width="10.875" style="20" customWidth="1"/>
    <col min="33" max="33" width="8.5" style="20" customWidth="1"/>
    <col min="34" max="34" width="4.875" style="20" customWidth="1"/>
    <col min="35" max="36" width="2.75" style="20" customWidth="1"/>
    <col min="37" max="37" width="5.625" style="20" customWidth="1"/>
    <col min="38" max="38" width="5.25" style="20" bestFit="1" customWidth="1"/>
    <col min="39" max="39" width="37.125" style="20" customWidth="1"/>
    <col min="40" max="40" width="11" style="20" customWidth="1"/>
    <col min="41" max="41" width="10.875" style="20" customWidth="1"/>
    <col min="42" max="42" width="8.5" style="20" customWidth="1"/>
    <col min="43" max="43" width="4.875" style="20" customWidth="1"/>
    <col min="44" max="45" width="2.75" style="20" customWidth="1"/>
    <col min="46" max="46" width="5.625" style="20" customWidth="1"/>
    <col min="47" max="47" width="5.25" style="20" bestFit="1" customWidth="1"/>
    <col min="48" max="48" width="19.125" style="20" customWidth="1"/>
    <col min="49" max="49" width="12.75" style="20" customWidth="1"/>
    <col min="50" max="50" width="2.75" style="20" customWidth="1"/>
    <col min="51" max="51" width="25" style="20" customWidth="1"/>
    <col min="52" max="52" width="12.75" style="20" customWidth="1"/>
    <col min="53" max="54" width="2.75" style="20" customWidth="1"/>
    <col min="55" max="55" width="7.375" style="20" customWidth="1"/>
    <col min="56" max="56" width="5.25" style="20" bestFit="1" customWidth="1"/>
    <col min="57" max="57" width="20.625" style="20" customWidth="1"/>
    <col min="58" max="62" width="7.5" style="20" bestFit="1" customWidth="1"/>
    <col min="63" max="16384" width="9" style="20"/>
  </cols>
  <sheetData>
    <row r="1" spans="1:64" ht="15" thickBot="1" x14ac:dyDescent="0.2">
      <c r="A1" s="190" t="s">
        <v>112</v>
      </c>
      <c r="B1" s="190"/>
      <c r="C1" s="190"/>
      <c r="D1" s="190"/>
      <c r="E1" s="191"/>
      <c r="F1" s="181">
        <f>(YEAR(F3))-6</f>
        <v>2014</v>
      </c>
      <c r="G1" s="182"/>
      <c r="H1" s="183"/>
      <c r="J1" s="190" t="s">
        <v>114</v>
      </c>
      <c r="K1" s="190"/>
      <c r="L1" s="190"/>
      <c r="M1" s="190"/>
      <c r="N1" s="191"/>
      <c r="O1" s="181">
        <f>(YEAR(F3))-5</f>
        <v>2015</v>
      </c>
      <c r="P1" s="187"/>
      <c r="Q1" s="188"/>
      <c r="S1" s="190" t="s">
        <v>118</v>
      </c>
      <c r="T1" s="190"/>
      <c r="U1" s="190"/>
      <c r="V1" s="190"/>
      <c r="W1" s="191"/>
      <c r="X1" s="181">
        <f>(YEAR(F3))-4</f>
        <v>2016</v>
      </c>
      <c r="Y1" s="182"/>
      <c r="Z1" s="183"/>
      <c r="AB1" s="190" t="s">
        <v>119</v>
      </c>
      <c r="AC1" s="190"/>
      <c r="AD1" s="190"/>
      <c r="AE1" s="190"/>
      <c r="AF1" s="191"/>
      <c r="AG1" s="181">
        <f>(YEAR(F3))-3</f>
        <v>2017</v>
      </c>
      <c r="AH1" s="182"/>
      <c r="AI1" s="183"/>
      <c r="AK1" s="190" t="s">
        <v>120</v>
      </c>
      <c r="AL1" s="190"/>
      <c r="AM1" s="190"/>
      <c r="AN1" s="190"/>
      <c r="AO1" s="191"/>
      <c r="AP1" s="181">
        <f>(YEAR(F3))-2</f>
        <v>2018</v>
      </c>
      <c r="AQ1" s="182"/>
      <c r="AR1" s="183"/>
      <c r="AS1" s="28"/>
      <c r="AT1" s="192" t="s">
        <v>135</v>
      </c>
      <c r="AU1" s="192"/>
      <c r="AV1" s="192"/>
      <c r="AW1" s="192"/>
      <c r="AX1" s="192"/>
      <c r="AY1" s="192"/>
      <c r="AZ1" s="192"/>
      <c r="BA1" s="192"/>
      <c r="BC1" s="180" t="s">
        <v>136</v>
      </c>
      <c r="BD1" s="180"/>
      <c r="BE1" s="180"/>
      <c r="BF1" s="180"/>
      <c r="BG1" s="180"/>
      <c r="BH1" s="180"/>
      <c r="BI1" s="180"/>
      <c r="BJ1" s="180"/>
      <c r="BK1" s="180"/>
      <c r="BL1" s="180"/>
    </row>
    <row r="2" spans="1:64" ht="21" x14ac:dyDescent="0.15">
      <c r="A2" s="184" t="s">
        <v>113</v>
      </c>
      <c r="B2" s="184"/>
      <c r="C2" s="78" t="s">
        <v>131</v>
      </c>
      <c r="D2" s="81" t="s">
        <v>24</v>
      </c>
      <c r="E2" s="80" t="s">
        <v>133</v>
      </c>
      <c r="F2" s="48"/>
      <c r="G2" s="48"/>
      <c r="H2" s="48"/>
      <c r="I2" s="28"/>
      <c r="J2" s="189" t="s">
        <v>113</v>
      </c>
      <c r="K2" s="189"/>
      <c r="L2" s="59" t="str">
        <f>$C$2</f>
        <v>非破壊 太郎</v>
      </c>
      <c r="M2" s="49" t="s">
        <v>24</v>
      </c>
      <c r="N2" s="41" t="str">
        <f>$E$2</f>
        <v>ＲＴ</v>
      </c>
      <c r="O2" s="50"/>
      <c r="P2" s="50"/>
      <c r="Q2" s="51"/>
      <c r="S2" s="189" t="s">
        <v>113</v>
      </c>
      <c r="T2" s="189"/>
      <c r="U2" s="59" t="str">
        <f>$C$2</f>
        <v>非破壊 太郎</v>
      </c>
      <c r="V2" s="49" t="s">
        <v>24</v>
      </c>
      <c r="W2" s="41" t="str">
        <f>$E$2</f>
        <v>ＲＴ</v>
      </c>
      <c r="X2" s="50"/>
      <c r="Y2" s="50"/>
      <c r="Z2" s="51"/>
      <c r="AB2" s="189" t="s">
        <v>113</v>
      </c>
      <c r="AC2" s="189"/>
      <c r="AD2" s="59" t="str">
        <f>$C$2</f>
        <v>非破壊 太郎</v>
      </c>
      <c r="AE2" s="49" t="s">
        <v>24</v>
      </c>
      <c r="AF2" s="41" t="str">
        <f>$E$2</f>
        <v>ＲＴ</v>
      </c>
      <c r="AG2" s="50"/>
      <c r="AH2" s="50"/>
      <c r="AI2" s="51"/>
      <c r="AK2" s="189" t="s">
        <v>113</v>
      </c>
      <c r="AL2" s="189"/>
      <c r="AM2" s="59" t="str">
        <f>$C$2</f>
        <v>非破壊 太郎</v>
      </c>
      <c r="AN2" s="49" t="s">
        <v>24</v>
      </c>
      <c r="AO2" s="41" t="str">
        <f>$E$2</f>
        <v>ＲＴ</v>
      </c>
      <c r="AP2" s="53"/>
      <c r="AQ2" s="53"/>
      <c r="AR2" s="53"/>
      <c r="AS2" s="54"/>
      <c r="AT2" s="189" t="s">
        <v>113</v>
      </c>
      <c r="AU2" s="189"/>
      <c r="AV2" s="59" t="str">
        <f>$C$2</f>
        <v>非破壊 太郎</v>
      </c>
      <c r="AW2" s="195" t="s">
        <v>24</v>
      </c>
      <c r="AX2" s="196"/>
      <c r="AY2" s="41" t="str">
        <f>$E$2</f>
        <v>ＲＴ</v>
      </c>
      <c r="AZ2" s="55"/>
      <c r="BA2" s="53"/>
      <c r="BB2" s="28"/>
      <c r="BC2" s="167" t="s">
        <v>128</v>
      </c>
      <c r="BD2" s="168"/>
      <c r="BE2" s="68"/>
      <c r="BF2" s="169" t="s">
        <v>110</v>
      </c>
      <c r="BG2" s="170"/>
      <c r="BH2" s="141"/>
      <c r="BI2" s="197"/>
      <c r="BJ2" s="197"/>
      <c r="BK2" s="67" t="s">
        <v>25</v>
      </c>
      <c r="BL2" s="19"/>
    </row>
    <row r="3" spans="1:64" x14ac:dyDescent="0.15">
      <c r="A3" s="185" t="s">
        <v>23</v>
      </c>
      <c r="B3" s="185"/>
      <c r="C3" s="79" t="s">
        <v>132</v>
      </c>
      <c r="D3" s="186" t="s">
        <v>28</v>
      </c>
      <c r="E3" s="186"/>
      <c r="F3" s="179">
        <v>44104</v>
      </c>
      <c r="G3" s="179"/>
      <c r="H3" s="179"/>
      <c r="J3" s="142" t="s">
        <v>23</v>
      </c>
      <c r="K3" s="142"/>
      <c r="L3" s="59" t="str">
        <f>$C$3</f>
        <v>Ｐ１２３４５６７８</v>
      </c>
      <c r="M3" s="166" t="s">
        <v>28</v>
      </c>
      <c r="N3" s="166"/>
      <c r="O3" s="173">
        <f>$F$3</f>
        <v>44104</v>
      </c>
      <c r="P3" s="173"/>
      <c r="Q3" s="173"/>
      <c r="S3" s="142" t="s">
        <v>23</v>
      </c>
      <c r="T3" s="142"/>
      <c r="U3" s="59" t="str">
        <f>$C$3</f>
        <v>Ｐ１２３４５６７８</v>
      </c>
      <c r="V3" s="166" t="s">
        <v>28</v>
      </c>
      <c r="W3" s="166"/>
      <c r="X3" s="173">
        <f>$F$3</f>
        <v>44104</v>
      </c>
      <c r="Y3" s="173"/>
      <c r="Z3" s="173"/>
      <c r="AB3" s="142" t="s">
        <v>23</v>
      </c>
      <c r="AC3" s="142"/>
      <c r="AD3" s="59" t="str">
        <f>$C$3</f>
        <v>Ｐ１２３４５６７８</v>
      </c>
      <c r="AE3" s="166" t="s">
        <v>28</v>
      </c>
      <c r="AF3" s="166"/>
      <c r="AG3" s="173">
        <f>$F$3</f>
        <v>44104</v>
      </c>
      <c r="AH3" s="173"/>
      <c r="AI3" s="173"/>
      <c r="AK3" s="142" t="s">
        <v>23</v>
      </c>
      <c r="AL3" s="142"/>
      <c r="AM3" s="59" t="str">
        <f>$C$3</f>
        <v>Ｐ１２３４５６７８</v>
      </c>
      <c r="AN3" s="166" t="s">
        <v>28</v>
      </c>
      <c r="AO3" s="166"/>
      <c r="AP3" s="173">
        <f>$F$3</f>
        <v>44104</v>
      </c>
      <c r="AQ3" s="173"/>
      <c r="AR3" s="173"/>
      <c r="AS3" s="54"/>
      <c r="AT3" s="142" t="s">
        <v>23</v>
      </c>
      <c r="AU3" s="142"/>
      <c r="AV3" s="59" t="str">
        <f>$C$3</f>
        <v>Ｐ１２３４５６７８</v>
      </c>
      <c r="AW3" s="193" t="s">
        <v>124</v>
      </c>
      <c r="AX3" s="194"/>
      <c r="AY3" s="57">
        <f>$F$3</f>
        <v>44104</v>
      </c>
      <c r="AZ3" s="55"/>
      <c r="BA3" s="53"/>
      <c r="BB3" s="28"/>
      <c r="BC3" s="166" t="s">
        <v>23</v>
      </c>
      <c r="BD3" s="166"/>
      <c r="BE3" s="59" t="str">
        <f>$C$3</f>
        <v>Ｐ１２３４５６７８</v>
      </c>
      <c r="BF3" s="142" t="s">
        <v>24</v>
      </c>
      <c r="BG3" s="142"/>
      <c r="BH3" s="41" t="str">
        <f>$E$2</f>
        <v>ＲＴ</v>
      </c>
      <c r="BI3" s="171" t="s">
        <v>125</v>
      </c>
      <c r="BJ3" s="172"/>
      <c r="BK3" s="166">
        <f>$F$3</f>
        <v>44104</v>
      </c>
      <c r="BL3" s="142"/>
    </row>
    <row r="4" spans="1:64" ht="3" customHeight="1" x14ac:dyDescent="0.15">
      <c r="A4" s="22"/>
      <c r="B4" s="22"/>
      <c r="C4" s="22"/>
      <c r="D4" s="23"/>
      <c r="E4" s="63"/>
      <c r="F4" s="63"/>
      <c r="G4" s="63"/>
      <c r="H4" s="63"/>
      <c r="J4" s="22"/>
      <c r="K4" s="22"/>
      <c r="L4" s="22"/>
      <c r="M4" s="23"/>
      <c r="N4" s="63"/>
      <c r="O4" s="63"/>
      <c r="P4" s="63"/>
      <c r="Q4" s="63"/>
      <c r="S4" s="22"/>
      <c r="T4" s="22"/>
      <c r="U4" s="22"/>
      <c r="V4" s="23"/>
      <c r="W4" s="63"/>
      <c r="X4" s="63"/>
      <c r="Y4" s="63"/>
      <c r="Z4" s="63"/>
      <c r="AB4" s="21"/>
      <c r="AC4" s="21"/>
      <c r="AD4" s="21"/>
      <c r="AE4" s="21"/>
      <c r="AF4" s="63"/>
      <c r="AG4" s="63"/>
      <c r="AH4" s="63"/>
      <c r="AI4" s="63"/>
      <c r="AK4" s="21"/>
      <c r="AL4" s="21"/>
      <c r="AM4" s="21"/>
      <c r="AN4" s="21"/>
      <c r="AO4" s="63"/>
      <c r="AP4" s="63"/>
      <c r="AQ4" s="63"/>
      <c r="AR4" s="63"/>
      <c r="AS4" s="27"/>
      <c r="AT4" s="65"/>
      <c r="AU4" s="65"/>
      <c r="AV4" s="65"/>
      <c r="AW4" s="65"/>
      <c r="AX4" s="65"/>
      <c r="AY4" s="65"/>
      <c r="AZ4" s="65"/>
      <c r="BA4" s="65"/>
      <c r="BC4" s="44"/>
      <c r="BD4" s="44"/>
      <c r="BE4" s="45"/>
      <c r="BF4" s="45"/>
      <c r="BG4" s="45"/>
      <c r="BH4" s="45"/>
      <c r="BI4" s="45"/>
      <c r="BJ4" s="45"/>
      <c r="BK4" s="45"/>
      <c r="BL4" s="45"/>
    </row>
    <row r="5" spans="1:64" x14ac:dyDescent="0.15">
      <c r="A5" s="58" t="s">
        <v>29</v>
      </c>
      <c r="B5" s="58" t="s">
        <v>30</v>
      </c>
      <c r="C5" s="58" t="s">
        <v>31</v>
      </c>
      <c r="D5" s="52" t="s">
        <v>121</v>
      </c>
      <c r="E5" s="82" t="s">
        <v>32</v>
      </c>
      <c r="F5" s="82" t="s">
        <v>35</v>
      </c>
      <c r="G5" s="141" t="s">
        <v>33</v>
      </c>
      <c r="H5" s="144"/>
      <c r="J5" s="58" t="s">
        <v>29</v>
      </c>
      <c r="K5" s="58" t="s">
        <v>30</v>
      </c>
      <c r="L5" s="58" t="s">
        <v>31</v>
      </c>
      <c r="M5" s="52" t="s">
        <v>121</v>
      </c>
      <c r="N5" s="82" t="s">
        <v>32</v>
      </c>
      <c r="O5" s="82" t="s">
        <v>35</v>
      </c>
      <c r="P5" s="141" t="s">
        <v>33</v>
      </c>
      <c r="Q5" s="144"/>
      <c r="S5" s="58" t="s">
        <v>29</v>
      </c>
      <c r="T5" s="58" t="s">
        <v>30</v>
      </c>
      <c r="U5" s="58" t="s">
        <v>31</v>
      </c>
      <c r="V5" s="52" t="s">
        <v>121</v>
      </c>
      <c r="W5" s="82" t="s">
        <v>32</v>
      </c>
      <c r="X5" s="82" t="s">
        <v>35</v>
      </c>
      <c r="Y5" s="141" t="s">
        <v>33</v>
      </c>
      <c r="Z5" s="144"/>
      <c r="AB5" s="58" t="s">
        <v>29</v>
      </c>
      <c r="AC5" s="58" t="s">
        <v>30</v>
      </c>
      <c r="AD5" s="58" t="s">
        <v>31</v>
      </c>
      <c r="AE5" s="52" t="s">
        <v>121</v>
      </c>
      <c r="AF5" s="82" t="s">
        <v>32</v>
      </c>
      <c r="AG5" s="82" t="s">
        <v>35</v>
      </c>
      <c r="AH5" s="141" t="s">
        <v>33</v>
      </c>
      <c r="AI5" s="144"/>
      <c r="AK5" s="58" t="s">
        <v>29</v>
      </c>
      <c r="AL5" s="58" t="s">
        <v>30</v>
      </c>
      <c r="AM5" s="58" t="s">
        <v>31</v>
      </c>
      <c r="AN5" s="52" t="s">
        <v>121</v>
      </c>
      <c r="AO5" s="82" t="s">
        <v>32</v>
      </c>
      <c r="AP5" s="82" t="s">
        <v>35</v>
      </c>
      <c r="AQ5" s="141" t="s">
        <v>33</v>
      </c>
      <c r="AR5" s="144"/>
      <c r="AS5" s="35"/>
      <c r="AT5" s="58" t="s">
        <v>29</v>
      </c>
      <c r="AU5" s="58" t="s">
        <v>30</v>
      </c>
      <c r="AV5" s="52" t="s">
        <v>122</v>
      </c>
      <c r="AW5" s="150" t="s">
        <v>81</v>
      </c>
      <c r="AX5" s="150"/>
      <c r="AY5" s="52" t="s">
        <v>123</v>
      </c>
      <c r="AZ5" s="150" t="s">
        <v>82</v>
      </c>
      <c r="BA5" s="150"/>
      <c r="BC5" s="58" t="s">
        <v>29</v>
      </c>
      <c r="BD5" s="58" t="s">
        <v>30</v>
      </c>
      <c r="BE5" s="58" t="s">
        <v>31</v>
      </c>
      <c r="BF5" s="66">
        <f>F1</f>
        <v>2014</v>
      </c>
      <c r="BG5" s="66">
        <f>O1</f>
        <v>2015</v>
      </c>
      <c r="BH5" s="66">
        <f>X1</f>
        <v>2016</v>
      </c>
      <c r="BI5" s="66">
        <f>AG1</f>
        <v>2017</v>
      </c>
      <c r="BJ5" s="66">
        <f>AP1</f>
        <v>2018</v>
      </c>
      <c r="BK5" s="58" t="s">
        <v>101</v>
      </c>
      <c r="BL5" s="58" t="s">
        <v>102</v>
      </c>
    </row>
    <row r="6" spans="1:64" x14ac:dyDescent="0.15">
      <c r="A6" s="145" t="s">
        <v>17</v>
      </c>
      <c r="B6" s="146">
        <v>1</v>
      </c>
      <c r="C6" s="151" t="s">
        <v>36</v>
      </c>
      <c r="D6" s="154">
        <v>3</v>
      </c>
      <c r="E6" s="71"/>
      <c r="F6" s="72"/>
      <c r="G6" s="155">
        <f>SUM(F6:F8)</f>
        <v>0</v>
      </c>
      <c r="H6" s="156" t="str">
        <f>IF(G6&gt;D6,"✓","")</f>
        <v/>
      </c>
      <c r="J6" s="145" t="s">
        <v>17</v>
      </c>
      <c r="K6" s="146">
        <v>1</v>
      </c>
      <c r="L6" s="151" t="s">
        <v>36</v>
      </c>
      <c r="M6" s="154">
        <v>3</v>
      </c>
      <c r="N6" s="71"/>
      <c r="O6" s="72"/>
      <c r="P6" s="155">
        <f>SUM(O6:O8)</f>
        <v>0</v>
      </c>
      <c r="Q6" s="156" t="str">
        <f>IF(P6&gt;M6,"✓","")</f>
        <v/>
      </c>
      <c r="S6" s="145" t="s">
        <v>17</v>
      </c>
      <c r="T6" s="146">
        <v>1</v>
      </c>
      <c r="U6" s="151" t="s">
        <v>36</v>
      </c>
      <c r="V6" s="154">
        <v>3</v>
      </c>
      <c r="W6" s="71"/>
      <c r="X6" s="72"/>
      <c r="Y6" s="155">
        <f>SUM(X6:X8)</f>
        <v>0</v>
      </c>
      <c r="Z6" s="156" t="str">
        <f>IF(Y6&gt;V6,"✓","")</f>
        <v/>
      </c>
      <c r="AB6" s="145" t="s">
        <v>17</v>
      </c>
      <c r="AC6" s="146">
        <v>1</v>
      </c>
      <c r="AD6" s="151" t="s">
        <v>36</v>
      </c>
      <c r="AE6" s="154">
        <v>3</v>
      </c>
      <c r="AF6" s="71"/>
      <c r="AG6" s="72"/>
      <c r="AH6" s="155">
        <f>SUM(AG6:AG8)</f>
        <v>0</v>
      </c>
      <c r="AI6" s="156" t="str">
        <f>IF(AH6&gt;AE6,"✓","")</f>
        <v/>
      </c>
      <c r="AK6" s="145" t="s">
        <v>17</v>
      </c>
      <c r="AL6" s="146">
        <v>1</v>
      </c>
      <c r="AM6" s="151" t="s">
        <v>36</v>
      </c>
      <c r="AN6" s="154">
        <v>3</v>
      </c>
      <c r="AO6" s="71"/>
      <c r="AP6" s="72"/>
      <c r="AQ6" s="155">
        <f>SUM(AP6:AP8)</f>
        <v>0</v>
      </c>
      <c r="AR6" s="156" t="str">
        <f>IF(AQ6&gt;AN6,"✓","")</f>
        <v/>
      </c>
      <c r="AS6" s="36"/>
      <c r="AT6" s="145" t="s">
        <v>17</v>
      </c>
      <c r="AU6" s="146">
        <v>1</v>
      </c>
      <c r="AV6" s="141">
        <v>8</v>
      </c>
      <c r="AW6" s="141">
        <f>G6+P6+Y6+AH6+AQ6</f>
        <v>0</v>
      </c>
      <c r="AX6" s="159" t="str">
        <f>IF(AW6&gt;AV6,"✓","")</f>
        <v/>
      </c>
      <c r="AY6" s="157">
        <v>20</v>
      </c>
      <c r="AZ6" s="157">
        <f>SUM(AW6:AW30)</f>
        <v>0</v>
      </c>
      <c r="BA6" s="158" t="str">
        <f>IF(AZ6&gt;AY6,"✓","")</f>
        <v/>
      </c>
      <c r="BC6" s="145" t="s">
        <v>17</v>
      </c>
      <c r="BD6" s="146">
        <v>1</v>
      </c>
      <c r="BE6" s="147" t="s">
        <v>36</v>
      </c>
      <c r="BF6" s="142">
        <f>G6</f>
        <v>0</v>
      </c>
      <c r="BG6" s="142">
        <f>P6</f>
        <v>0</v>
      </c>
      <c r="BH6" s="142">
        <f>Y6</f>
        <v>0</v>
      </c>
      <c r="BI6" s="142">
        <f>AH6</f>
        <v>0</v>
      </c>
      <c r="BJ6" s="142">
        <f>AQ6</f>
        <v>0</v>
      </c>
      <c r="BK6" s="141">
        <f>AW6</f>
        <v>0</v>
      </c>
      <c r="BL6" s="142">
        <f>AZ6</f>
        <v>0</v>
      </c>
    </row>
    <row r="7" spans="1:64" x14ac:dyDescent="0.15">
      <c r="A7" s="145"/>
      <c r="B7" s="144"/>
      <c r="C7" s="152"/>
      <c r="D7" s="142"/>
      <c r="E7" s="73"/>
      <c r="F7" s="74"/>
      <c r="G7" s="155"/>
      <c r="H7" s="156"/>
      <c r="J7" s="145"/>
      <c r="K7" s="144"/>
      <c r="L7" s="152"/>
      <c r="M7" s="142"/>
      <c r="N7" s="73"/>
      <c r="O7" s="74"/>
      <c r="P7" s="155"/>
      <c r="Q7" s="156"/>
      <c r="S7" s="145"/>
      <c r="T7" s="144"/>
      <c r="U7" s="152"/>
      <c r="V7" s="142"/>
      <c r="W7" s="73"/>
      <c r="X7" s="74"/>
      <c r="Y7" s="155"/>
      <c r="Z7" s="156"/>
      <c r="AB7" s="145"/>
      <c r="AC7" s="144"/>
      <c r="AD7" s="152"/>
      <c r="AE7" s="142"/>
      <c r="AF7" s="73"/>
      <c r="AG7" s="74"/>
      <c r="AH7" s="155"/>
      <c r="AI7" s="156"/>
      <c r="AK7" s="145"/>
      <c r="AL7" s="144"/>
      <c r="AM7" s="152"/>
      <c r="AN7" s="142"/>
      <c r="AO7" s="73"/>
      <c r="AP7" s="74"/>
      <c r="AQ7" s="155"/>
      <c r="AR7" s="156"/>
      <c r="AS7" s="36"/>
      <c r="AT7" s="145"/>
      <c r="AU7" s="144"/>
      <c r="AV7" s="141"/>
      <c r="AW7" s="141"/>
      <c r="AX7" s="159"/>
      <c r="AY7" s="157"/>
      <c r="AZ7" s="157"/>
      <c r="BA7" s="158"/>
      <c r="BC7" s="145"/>
      <c r="BD7" s="144"/>
      <c r="BE7" s="148"/>
      <c r="BF7" s="142"/>
      <c r="BG7" s="142"/>
      <c r="BH7" s="142"/>
      <c r="BI7" s="142"/>
      <c r="BJ7" s="142"/>
      <c r="BK7" s="141"/>
      <c r="BL7" s="142"/>
    </row>
    <row r="8" spans="1:64" x14ac:dyDescent="0.15">
      <c r="A8" s="145"/>
      <c r="B8" s="144"/>
      <c r="C8" s="153"/>
      <c r="D8" s="142"/>
      <c r="E8" s="75"/>
      <c r="F8" s="76"/>
      <c r="G8" s="155"/>
      <c r="H8" s="156"/>
      <c r="J8" s="145"/>
      <c r="K8" s="144"/>
      <c r="L8" s="153"/>
      <c r="M8" s="142"/>
      <c r="N8" s="75"/>
      <c r="O8" s="76"/>
      <c r="P8" s="155"/>
      <c r="Q8" s="156"/>
      <c r="S8" s="145"/>
      <c r="T8" s="144"/>
      <c r="U8" s="153"/>
      <c r="V8" s="142"/>
      <c r="W8" s="75"/>
      <c r="X8" s="76"/>
      <c r="Y8" s="155"/>
      <c r="Z8" s="156"/>
      <c r="AB8" s="145"/>
      <c r="AC8" s="144"/>
      <c r="AD8" s="153"/>
      <c r="AE8" s="142"/>
      <c r="AF8" s="75"/>
      <c r="AG8" s="76"/>
      <c r="AH8" s="155"/>
      <c r="AI8" s="156"/>
      <c r="AK8" s="145"/>
      <c r="AL8" s="144"/>
      <c r="AM8" s="153"/>
      <c r="AN8" s="142"/>
      <c r="AO8" s="75"/>
      <c r="AP8" s="76"/>
      <c r="AQ8" s="155"/>
      <c r="AR8" s="156"/>
      <c r="AS8" s="36"/>
      <c r="AT8" s="145"/>
      <c r="AU8" s="144"/>
      <c r="AV8" s="141"/>
      <c r="AW8" s="141"/>
      <c r="AX8" s="159"/>
      <c r="AY8" s="157"/>
      <c r="AZ8" s="157"/>
      <c r="BA8" s="158"/>
      <c r="BC8" s="145"/>
      <c r="BD8" s="144"/>
      <c r="BE8" s="149"/>
      <c r="BF8" s="142"/>
      <c r="BG8" s="142"/>
      <c r="BH8" s="142"/>
      <c r="BI8" s="142"/>
      <c r="BJ8" s="142"/>
      <c r="BK8" s="141"/>
      <c r="BL8" s="142"/>
    </row>
    <row r="9" spans="1:64" ht="11.25" customHeight="1" x14ac:dyDescent="0.15">
      <c r="A9" s="145"/>
      <c r="B9" s="144">
        <v>2.1</v>
      </c>
      <c r="C9" s="145" t="s">
        <v>37</v>
      </c>
      <c r="D9" s="142">
        <v>3</v>
      </c>
      <c r="E9" s="77"/>
      <c r="F9" s="72"/>
      <c r="G9" s="155">
        <f>SUM(F9:F11)</f>
        <v>0</v>
      </c>
      <c r="H9" s="156" t="str">
        <f>IF(G9&gt;D9,"✓","")</f>
        <v/>
      </c>
      <c r="J9" s="145"/>
      <c r="K9" s="144">
        <v>2.1</v>
      </c>
      <c r="L9" s="145" t="s">
        <v>37</v>
      </c>
      <c r="M9" s="142">
        <v>3</v>
      </c>
      <c r="N9" s="77"/>
      <c r="O9" s="72"/>
      <c r="P9" s="155">
        <f>SUM(O9:O11)</f>
        <v>0</v>
      </c>
      <c r="Q9" s="156" t="str">
        <f>IF(P9&gt;M9,"✓","")</f>
        <v/>
      </c>
      <c r="S9" s="145"/>
      <c r="T9" s="144">
        <v>2.1</v>
      </c>
      <c r="U9" s="145" t="s">
        <v>37</v>
      </c>
      <c r="V9" s="142">
        <v>3</v>
      </c>
      <c r="W9" s="77"/>
      <c r="X9" s="72"/>
      <c r="Y9" s="155">
        <f>SUM(X9:X11)</f>
        <v>0</v>
      </c>
      <c r="Z9" s="156" t="str">
        <f>IF(Y9&gt;V9,"✓","")</f>
        <v/>
      </c>
      <c r="AB9" s="145"/>
      <c r="AC9" s="144">
        <v>2.1</v>
      </c>
      <c r="AD9" s="145" t="s">
        <v>37</v>
      </c>
      <c r="AE9" s="142">
        <v>3</v>
      </c>
      <c r="AF9" s="77"/>
      <c r="AG9" s="72"/>
      <c r="AH9" s="155">
        <f>SUM(AG9:AG11)</f>
        <v>0</v>
      </c>
      <c r="AI9" s="156" t="str">
        <f>IF(AH9&gt;AE9,"✓","")</f>
        <v/>
      </c>
      <c r="AK9" s="145"/>
      <c r="AL9" s="144">
        <v>2.1</v>
      </c>
      <c r="AM9" s="145" t="s">
        <v>37</v>
      </c>
      <c r="AN9" s="142">
        <v>3</v>
      </c>
      <c r="AO9" s="77"/>
      <c r="AP9" s="72"/>
      <c r="AQ9" s="155">
        <f>SUM(AP9:AP11)</f>
        <v>0</v>
      </c>
      <c r="AR9" s="156" t="str">
        <f>IF(AQ9&gt;AN9,"✓","")</f>
        <v/>
      </c>
      <c r="AS9" s="36"/>
      <c r="AT9" s="145"/>
      <c r="AU9" s="144">
        <v>2.1</v>
      </c>
      <c r="AV9" s="141">
        <v>8</v>
      </c>
      <c r="AW9" s="141">
        <f>G9+P9+Y9+AH9+AQ9</f>
        <v>0</v>
      </c>
      <c r="AX9" s="159" t="str">
        <f t="shared" ref="AX9" si="0">IF(AW9&gt;AV9,"✓","")</f>
        <v/>
      </c>
      <c r="AY9" s="157"/>
      <c r="AZ9" s="157"/>
      <c r="BA9" s="158"/>
      <c r="BC9" s="145"/>
      <c r="BD9" s="144">
        <v>2.1</v>
      </c>
      <c r="BE9" s="145" t="s">
        <v>37</v>
      </c>
      <c r="BF9" s="142">
        <f t="shared" ref="BF9" si="1">G9</f>
        <v>0</v>
      </c>
      <c r="BG9" s="142">
        <f t="shared" ref="BG9" si="2">P9</f>
        <v>0</v>
      </c>
      <c r="BH9" s="142">
        <f t="shared" ref="BH9" si="3">Y9</f>
        <v>0</v>
      </c>
      <c r="BI9" s="142">
        <f t="shared" ref="BI9" si="4">AH9</f>
        <v>0</v>
      </c>
      <c r="BJ9" s="142">
        <f t="shared" ref="BJ9" si="5">AQ9</f>
        <v>0</v>
      </c>
      <c r="BK9" s="141">
        <f t="shared" ref="BK9" si="6">AW9</f>
        <v>0</v>
      </c>
      <c r="BL9" s="142"/>
    </row>
    <row r="10" spans="1:64" x14ac:dyDescent="0.15">
      <c r="A10" s="145"/>
      <c r="B10" s="144"/>
      <c r="C10" s="145"/>
      <c r="D10" s="142"/>
      <c r="E10" s="73"/>
      <c r="F10" s="74"/>
      <c r="G10" s="155"/>
      <c r="H10" s="156"/>
      <c r="J10" s="145"/>
      <c r="K10" s="144"/>
      <c r="L10" s="145"/>
      <c r="M10" s="142"/>
      <c r="N10" s="73"/>
      <c r="O10" s="74"/>
      <c r="P10" s="155"/>
      <c r="Q10" s="156"/>
      <c r="S10" s="145"/>
      <c r="T10" s="144"/>
      <c r="U10" s="145"/>
      <c r="V10" s="142"/>
      <c r="W10" s="73"/>
      <c r="X10" s="74"/>
      <c r="Y10" s="155"/>
      <c r="Z10" s="156"/>
      <c r="AB10" s="145"/>
      <c r="AC10" s="144"/>
      <c r="AD10" s="145"/>
      <c r="AE10" s="142"/>
      <c r="AF10" s="73"/>
      <c r="AG10" s="74"/>
      <c r="AH10" s="155"/>
      <c r="AI10" s="156"/>
      <c r="AK10" s="145"/>
      <c r="AL10" s="144"/>
      <c r="AM10" s="145"/>
      <c r="AN10" s="142"/>
      <c r="AO10" s="73"/>
      <c r="AP10" s="74"/>
      <c r="AQ10" s="155"/>
      <c r="AR10" s="156"/>
      <c r="AS10" s="36"/>
      <c r="AT10" s="145"/>
      <c r="AU10" s="144"/>
      <c r="AV10" s="141"/>
      <c r="AW10" s="141"/>
      <c r="AX10" s="159"/>
      <c r="AY10" s="157"/>
      <c r="AZ10" s="157"/>
      <c r="BA10" s="158"/>
      <c r="BC10" s="145"/>
      <c r="BD10" s="144"/>
      <c r="BE10" s="145"/>
      <c r="BF10" s="142"/>
      <c r="BG10" s="142"/>
      <c r="BH10" s="142"/>
      <c r="BI10" s="142"/>
      <c r="BJ10" s="142"/>
      <c r="BK10" s="141"/>
      <c r="BL10" s="142"/>
    </row>
    <row r="11" spans="1:64" x14ac:dyDescent="0.15">
      <c r="A11" s="145"/>
      <c r="B11" s="144"/>
      <c r="C11" s="145"/>
      <c r="D11" s="142"/>
      <c r="E11" s="75"/>
      <c r="F11" s="76"/>
      <c r="G11" s="155"/>
      <c r="H11" s="156"/>
      <c r="J11" s="145"/>
      <c r="K11" s="144"/>
      <c r="L11" s="145"/>
      <c r="M11" s="142"/>
      <c r="N11" s="75"/>
      <c r="O11" s="76"/>
      <c r="P11" s="155"/>
      <c r="Q11" s="156"/>
      <c r="S11" s="145"/>
      <c r="T11" s="144"/>
      <c r="U11" s="145"/>
      <c r="V11" s="142"/>
      <c r="W11" s="75"/>
      <c r="X11" s="76"/>
      <c r="Y11" s="155"/>
      <c r="Z11" s="156"/>
      <c r="AB11" s="145"/>
      <c r="AC11" s="144"/>
      <c r="AD11" s="145"/>
      <c r="AE11" s="142"/>
      <c r="AF11" s="75"/>
      <c r="AG11" s="76"/>
      <c r="AH11" s="155"/>
      <c r="AI11" s="156"/>
      <c r="AK11" s="145"/>
      <c r="AL11" s="144"/>
      <c r="AM11" s="145"/>
      <c r="AN11" s="142"/>
      <c r="AO11" s="75"/>
      <c r="AP11" s="76"/>
      <c r="AQ11" s="155"/>
      <c r="AR11" s="156"/>
      <c r="AS11" s="36"/>
      <c r="AT11" s="145"/>
      <c r="AU11" s="144"/>
      <c r="AV11" s="141"/>
      <c r="AW11" s="141"/>
      <c r="AX11" s="159"/>
      <c r="AY11" s="157"/>
      <c r="AZ11" s="157"/>
      <c r="BA11" s="158"/>
      <c r="BC11" s="145"/>
      <c r="BD11" s="144"/>
      <c r="BE11" s="145"/>
      <c r="BF11" s="142"/>
      <c r="BG11" s="142"/>
      <c r="BH11" s="142"/>
      <c r="BI11" s="142"/>
      <c r="BJ11" s="142"/>
      <c r="BK11" s="141"/>
      <c r="BL11" s="142"/>
    </row>
    <row r="12" spans="1:64" ht="11.25" customHeight="1" x14ac:dyDescent="0.15">
      <c r="A12" s="145"/>
      <c r="B12" s="144">
        <v>2.2000000000000002</v>
      </c>
      <c r="C12" s="145" t="s">
        <v>38</v>
      </c>
      <c r="D12" s="142">
        <v>3</v>
      </c>
      <c r="E12" s="77"/>
      <c r="F12" s="72"/>
      <c r="G12" s="155">
        <f>SUM(F12:F14)</f>
        <v>0</v>
      </c>
      <c r="H12" s="156" t="str">
        <f t="shared" ref="H12" si="7">IF(G12&gt;D12,"✓","")</f>
        <v/>
      </c>
      <c r="J12" s="145"/>
      <c r="K12" s="144">
        <v>2.2000000000000002</v>
      </c>
      <c r="L12" s="145" t="s">
        <v>38</v>
      </c>
      <c r="M12" s="142">
        <v>3</v>
      </c>
      <c r="N12" s="77"/>
      <c r="O12" s="72"/>
      <c r="P12" s="155">
        <f>SUM(O12:O14)</f>
        <v>0</v>
      </c>
      <c r="Q12" s="156" t="str">
        <f>IF(P12&gt;M12,"✓","")</f>
        <v/>
      </c>
      <c r="S12" s="145"/>
      <c r="T12" s="144">
        <v>2.2000000000000002</v>
      </c>
      <c r="U12" s="145" t="s">
        <v>38</v>
      </c>
      <c r="V12" s="142">
        <v>3</v>
      </c>
      <c r="W12" s="77"/>
      <c r="X12" s="72"/>
      <c r="Y12" s="155">
        <f>SUM(X12:X14)</f>
        <v>0</v>
      </c>
      <c r="Z12" s="156" t="str">
        <f t="shared" ref="Z12" si="8">IF(Y12&gt;V12,"✓","")</f>
        <v/>
      </c>
      <c r="AB12" s="145"/>
      <c r="AC12" s="144">
        <v>2.2000000000000002</v>
      </c>
      <c r="AD12" s="145" t="s">
        <v>38</v>
      </c>
      <c r="AE12" s="142">
        <v>3</v>
      </c>
      <c r="AF12" s="77"/>
      <c r="AG12" s="72"/>
      <c r="AH12" s="155">
        <f>SUM(AG12:AG14)</f>
        <v>0</v>
      </c>
      <c r="AI12" s="156" t="str">
        <f t="shared" ref="AI12" si="9">IF(AH12&gt;AE12,"✓","")</f>
        <v/>
      </c>
      <c r="AK12" s="145"/>
      <c r="AL12" s="144">
        <v>2.2000000000000002</v>
      </c>
      <c r="AM12" s="145" t="s">
        <v>38</v>
      </c>
      <c r="AN12" s="142">
        <v>3</v>
      </c>
      <c r="AO12" s="77"/>
      <c r="AP12" s="72"/>
      <c r="AQ12" s="155">
        <f>SUM(AP12:AP14)</f>
        <v>0</v>
      </c>
      <c r="AR12" s="156" t="str">
        <f t="shared" ref="AR12" si="10">IF(AQ12&gt;AN12,"✓","")</f>
        <v/>
      </c>
      <c r="AS12" s="36"/>
      <c r="AT12" s="145"/>
      <c r="AU12" s="144">
        <v>2.2000000000000002</v>
      </c>
      <c r="AV12" s="141">
        <v>8</v>
      </c>
      <c r="AW12" s="141">
        <f>G12+P12+Y12+AH12+AQ12</f>
        <v>0</v>
      </c>
      <c r="AX12" s="159" t="str">
        <f t="shared" ref="AX12" si="11">IF(AW12&gt;AV12,"✓","")</f>
        <v/>
      </c>
      <c r="AY12" s="157"/>
      <c r="AZ12" s="157"/>
      <c r="BA12" s="158"/>
      <c r="BC12" s="145"/>
      <c r="BD12" s="144">
        <v>2.2000000000000002</v>
      </c>
      <c r="BE12" s="145" t="s">
        <v>38</v>
      </c>
      <c r="BF12" s="142">
        <f t="shared" ref="BF12" si="12">G12</f>
        <v>0</v>
      </c>
      <c r="BG12" s="142">
        <f t="shared" ref="BG12" si="13">P12</f>
        <v>0</v>
      </c>
      <c r="BH12" s="142">
        <f t="shared" ref="BH12" si="14">Y12</f>
        <v>0</v>
      </c>
      <c r="BI12" s="142">
        <f t="shared" ref="BI12" si="15">AH12</f>
        <v>0</v>
      </c>
      <c r="BJ12" s="142">
        <f t="shared" ref="BJ12" si="16">AQ12</f>
        <v>0</v>
      </c>
      <c r="BK12" s="141">
        <f t="shared" ref="BK12" si="17">AW12</f>
        <v>0</v>
      </c>
      <c r="BL12" s="142"/>
    </row>
    <row r="13" spans="1:64" x14ac:dyDescent="0.15">
      <c r="A13" s="145"/>
      <c r="B13" s="144"/>
      <c r="C13" s="145"/>
      <c r="D13" s="142"/>
      <c r="E13" s="73"/>
      <c r="F13" s="74"/>
      <c r="G13" s="155"/>
      <c r="H13" s="156"/>
      <c r="J13" s="145"/>
      <c r="K13" s="144"/>
      <c r="L13" s="145"/>
      <c r="M13" s="142"/>
      <c r="N13" s="73"/>
      <c r="O13" s="74"/>
      <c r="P13" s="155"/>
      <c r="Q13" s="156"/>
      <c r="S13" s="145"/>
      <c r="T13" s="144"/>
      <c r="U13" s="145"/>
      <c r="V13" s="142"/>
      <c r="W13" s="73"/>
      <c r="X13" s="74"/>
      <c r="Y13" s="155"/>
      <c r="Z13" s="156"/>
      <c r="AB13" s="145"/>
      <c r="AC13" s="144"/>
      <c r="AD13" s="145"/>
      <c r="AE13" s="142"/>
      <c r="AF13" s="73"/>
      <c r="AG13" s="74"/>
      <c r="AH13" s="155"/>
      <c r="AI13" s="156"/>
      <c r="AK13" s="145"/>
      <c r="AL13" s="144"/>
      <c r="AM13" s="145"/>
      <c r="AN13" s="142"/>
      <c r="AO13" s="73"/>
      <c r="AP13" s="74"/>
      <c r="AQ13" s="155"/>
      <c r="AR13" s="156"/>
      <c r="AS13" s="36"/>
      <c r="AT13" s="145"/>
      <c r="AU13" s="144"/>
      <c r="AV13" s="141"/>
      <c r="AW13" s="141"/>
      <c r="AX13" s="159"/>
      <c r="AY13" s="157"/>
      <c r="AZ13" s="157"/>
      <c r="BA13" s="158"/>
      <c r="BC13" s="145"/>
      <c r="BD13" s="144"/>
      <c r="BE13" s="145"/>
      <c r="BF13" s="142"/>
      <c r="BG13" s="142"/>
      <c r="BH13" s="142"/>
      <c r="BI13" s="142"/>
      <c r="BJ13" s="142"/>
      <c r="BK13" s="141"/>
      <c r="BL13" s="142"/>
    </row>
    <row r="14" spans="1:64" x14ac:dyDescent="0.15">
      <c r="A14" s="145"/>
      <c r="B14" s="144"/>
      <c r="C14" s="145"/>
      <c r="D14" s="142"/>
      <c r="E14" s="75"/>
      <c r="F14" s="76"/>
      <c r="G14" s="155"/>
      <c r="H14" s="156"/>
      <c r="J14" s="145"/>
      <c r="K14" s="144"/>
      <c r="L14" s="145"/>
      <c r="M14" s="142"/>
      <c r="N14" s="75"/>
      <c r="O14" s="76"/>
      <c r="P14" s="155"/>
      <c r="Q14" s="156"/>
      <c r="S14" s="145"/>
      <c r="T14" s="144"/>
      <c r="U14" s="145"/>
      <c r="V14" s="142"/>
      <c r="W14" s="75"/>
      <c r="X14" s="76"/>
      <c r="Y14" s="155"/>
      <c r="Z14" s="156"/>
      <c r="AB14" s="145"/>
      <c r="AC14" s="144"/>
      <c r="AD14" s="145"/>
      <c r="AE14" s="142"/>
      <c r="AF14" s="75"/>
      <c r="AG14" s="76"/>
      <c r="AH14" s="155"/>
      <c r="AI14" s="156"/>
      <c r="AK14" s="145"/>
      <c r="AL14" s="144"/>
      <c r="AM14" s="145"/>
      <c r="AN14" s="142"/>
      <c r="AO14" s="75"/>
      <c r="AP14" s="76"/>
      <c r="AQ14" s="155"/>
      <c r="AR14" s="156"/>
      <c r="AS14" s="36"/>
      <c r="AT14" s="145"/>
      <c r="AU14" s="144"/>
      <c r="AV14" s="141"/>
      <c r="AW14" s="141"/>
      <c r="AX14" s="159"/>
      <c r="AY14" s="157"/>
      <c r="AZ14" s="157"/>
      <c r="BA14" s="158"/>
      <c r="BC14" s="145"/>
      <c r="BD14" s="144"/>
      <c r="BE14" s="145"/>
      <c r="BF14" s="142"/>
      <c r="BG14" s="142"/>
      <c r="BH14" s="142"/>
      <c r="BI14" s="142"/>
      <c r="BJ14" s="142"/>
      <c r="BK14" s="141"/>
      <c r="BL14" s="142"/>
    </row>
    <row r="15" spans="1:64" ht="11.25" customHeight="1" x14ac:dyDescent="0.15">
      <c r="A15" s="145"/>
      <c r="B15" s="144">
        <v>3.1</v>
      </c>
      <c r="C15" s="145" t="s">
        <v>39</v>
      </c>
      <c r="D15" s="142">
        <v>3</v>
      </c>
      <c r="E15" s="77"/>
      <c r="F15" s="72"/>
      <c r="G15" s="155">
        <f>SUM(F15:F17)</f>
        <v>0</v>
      </c>
      <c r="H15" s="156" t="str">
        <f t="shared" ref="H15" si="18">IF(G15&gt;D15,"✓","")</f>
        <v/>
      </c>
      <c r="J15" s="145"/>
      <c r="K15" s="144">
        <v>3.1</v>
      </c>
      <c r="L15" s="145" t="s">
        <v>39</v>
      </c>
      <c r="M15" s="142">
        <v>3</v>
      </c>
      <c r="N15" s="77"/>
      <c r="O15" s="72"/>
      <c r="P15" s="155">
        <f>SUM(O15:O17)</f>
        <v>0</v>
      </c>
      <c r="Q15" s="156" t="str">
        <f>IF(P15&gt;M15,"✓","")</f>
        <v/>
      </c>
      <c r="S15" s="145"/>
      <c r="T15" s="144">
        <v>3.1</v>
      </c>
      <c r="U15" s="145" t="s">
        <v>39</v>
      </c>
      <c r="V15" s="142">
        <v>3</v>
      </c>
      <c r="W15" s="77"/>
      <c r="X15" s="72"/>
      <c r="Y15" s="155">
        <f>SUM(X15:X17)</f>
        <v>0</v>
      </c>
      <c r="Z15" s="156" t="str">
        <f t="shared" ref="Z15" si="19">IF(Y15&gt;V15,"✓","")</f>
        <v/>
      </c>
      <c r="AB15" s="145"/>
      <c r="AC15" s="144">
        <v>3.1</v>
      </c>
      <c r="AD15" s="145" t="s">
        <v>39</v>
      </c>
      <c r="AE15" s="142">
        <v>3</v>
      </c>
      <c r="AF15" s="77"/>
      <c r="AG15" s="72"/>
      <c r="AH15" s="155">
        <f>SUM(AG15:AG17)</f>
        <v>0</v>
      </c>
      <c r="AI15" s="156" t="str">
        <f t="shared" ref="AI15" si="20">IF(AH15&gt;AE15,"✓","")</f>
        <v/>
      </c>
      <c r="AK15" s="145"/>
      <c r="AL15" s="144">
        <v>3.1</v>
      </c>
      <c r="AM15" s="145" t="s">
        <v>39</v>
      </c>
      <c r="AN15" s="142">
        <v>3</v>
      </c>
      <c r="AO15" s="77"/>
      <c r="AP15" s="72"/>
      <c r="AQ15" s="155">
        <f>SUM(AP15:AP17)</f>
        <v>0</v>
      </c>
      <c r="AR15" s="156" t="str">
        <f t="shared" ref="AR15" si="21">IF(AQ15&gt;AN15,"✓","")</f>
        <v/>
      </c>
      <c r="AS15" s="36"/>
      <c r="AT15" s="145"/>
      <c r="AU15" s="144">
        <v>3.1</v>
      </c>
      <c r="AV15" s="141">
        <v>8</v>
      </c>
      <c r="AW15" s="141">
        <f>G15+P15+Y15+AH15+AQ15</f>
        <v>0</v>
      </c>
      <c r="AX15" s="159" t="str">
        <f t="shared" ref="AX15" si="22">IF(AW15&gt;AV15,"✓","")</f>
        <v/>
      </c>
      <c r="AY15" s="157"/>
      <c r="AZ15" s="157"/>
      <c r="BA15" s="158"/>
      <c r="BC15" s="145"/>
      <c r="BD15" s="144">
        <v>3.1</v>
      </c>
      <c r="BE15" s="145" t="s">
        <v>39</v>
      </c>
      <c r="BF15" s="142">
        <f t="shared" ref="BF15" si="23">G15</f>
        <v>0</v>
      </c>
      <c r="BG15" s="142">
        <f t="shared" ref="BG15" si="24">P15</f>
        <v>0</v>
      </c>
      <c r="BH15" s="142">
        <f t="shared" ref="BH15" si="25">Y15</f>
        <v>0</v>
      </c>
      <c r="BI15" s="142">
        <f t="shared" ref="BI15" si="26">AH15</f>
        <v>0</v>
      </c>
      <c r="BJ15" s="142">
        <f t="shared" ref="BJ15" si="27">AQ15</f>
        <v>0</v>
      </c>
      <c r="BK15" s="141">
        <f t="shared" ref="BK15" si="28">AW15</f>
        <v>0</v>
      </c>
      <c r="BL15" s="142"/>
    </row>
    <row r="16" spans="1:64" x14ac:dyDescent="0.15">
      <c r="A16" s="145"/>
      <c r="B16" s="144"/>
      <c r="C16" s="145"/>
      <c r="D16" s="142"/>
      <c r="E16" s="73"/>
      <c r="F16" s="74"/>
      <c r="G16" s="155"/>
      <c r="H16" s="156"/>
      <c r="J16" s="145"/>
      <c r="K16" s="144"/>
      <c r="L16" s="145"/>
      <c r="M16" s="142"/>
      <c r="N16" s="73"/>
      <c r="O16" s="74"/>
      <c r="P16" s="155"/>
      <c r="Q16" s="156"/>
      <c r="S16" s="145"/>
      <c r="T16" s="144"/>
      <c r="U16" s="145"/>
      <c r="V16" s="142"/>
      <c r="W16" s="73"/>
      <c r="X16" s="74"/>
      <c r="Y16" s="155"/>
      <c r="Z16" s="156"/>
      <c r="AB16" s="145"/>
      <c r="AC16" s="144"/>
      <c r="AD16" s="145"/>
      <c r="AE16" s="142"/>
      <c r="AF16" s="73"/>
      <c r="AG16" s="74"/>
      <c r="AH16" s="155"/>
      <c r="AI16" s="156"/>
      <c r="AK16" s="145"/>
      <c r="AL16" s="144"/>
      <c r="AM16" s="145"/>
      <c r="AN16" s="142"/>
      <c r="AO16" s="73"/>
      <c r="AP16" s="74"/>
      <c r="AQ16" s="155"/>
      <c r="AR16" s="156"/>
      <c r="AS16" s="36"/>
      <c r="AT16" s="145"/>
      <c r="AU16" s="144"/>
      <c r="AV16" s="141"/>
      <c r="AW16" s="141"/>
      <c r="AX16" s="159"/>
      <c r="AY16" s="157"/>
      <c r="AZ16" s="157"/>
      <c r="BA16" s="158"/>
      <c r="BC16" s="145"/>
      <c r="BD16" s="144"/>
      <c r="BE16" s="145"/>
      <c r="BF16" s="142"/>
      <c r="BG16" s="142"/>
      <c r="BH16" s="142"/>
      <c r="BI16" s="142"/>
      <c r="BJ16" s="142"/>
      <c r="BK16" s="141"/>
      <c r="BL16" s="142"/>
    </row>
    <row r="17" spans="1:64" x14ac:dyDescent="0.15">
      <c r="A17" s="145"/>
      <c r="B17" s="144"/>
      <c r="C17" s="145"/>
      <c r="D17" s="142"/>
      <c r="E17" s="75"/>
      <c r="F17" s="76"/>
      <c r="G17" s="155"/>
      <c r="H17" s="156"/>
      <c r="J17" s="145"/>
      <c r="K17" s="144"/>
      <c r="L17" s="145"/>
      <c r="M17" s="142"/>
      <c r="N17" s="75"/>
      <c r="O17" s="76"/>
      <c r="P17" s="155"/>
      <c r="Q17" s="156"/>
      <c r="S17" s="145"/>
      <c r="T17" s="144"/>
      <c r="U17" s="145"/>
      <c r="V17" s="142"/>
      <c r="W17" s="75"/>
      <c r="X17" s="76"/>
      <c r="Y17" s="155"/>
      <c r="Z17" s="156"/>
      <c r="AB17" s="145"/>
      <c r="AC17" s="144"/>
      <c r="AD17" s="145"/>
      <c r="AE17" s="142"/>
      <c r="AF17" s="75"/>
      <c r="AG17" s="76"/>
      <c r="AH17" s="155"/>
      <c r="AI17" s="156"/>
      <c r="AK17" s="145"/>
      <c r="AL17" s="144"/>
      <c r="AM17" s="145"/>
      <c r="AN17" s="142"/>
      <c r="AO17" s="75"/>
      <c r="AP17" s="76"/>
      <c r="AQ17" s="155"/>
      <c r="AR17" s="156"/>
      <c r="AS17" s="36"/>
      <c r="AT17" s="145"/>
      <c r="AU17" s="144"/>
      <c r="AV17" s="141"/>
      <c r="AW17" s="141"/>
      <c r="AX17" s="159"/>
      <c r="AY17" s="157"/>
      <c r="AZ17" s="157"/>
      <c r="BA17" s="158"/>
      <c r="BC17" s="145"/>
      <c r="BD17" s="144"/>
      <c r="BE17" s="145"/>
      <c r="BF17" s="142"/>
      <c r="BG17" s="142"/>
      <c r="BH17" s="142"/>
      <c r="BI17" s="142"/>
      <c r="BJ17" s="142"/>
      <c r="BK17" s="141"/>
      <c r="BL17" s="142"/>
    </row>
    <row r="18" spans="1:64" ht="11.25" customHeight="1" x14ac:dyDescent="0.15">
      <c r="A18" s="145"/>
      <c r="B18" s="144">
        <v>3.2</v>
      </c>
      <c r="C18" s="145" t="s">
        <v>40</v>
      </c>
      <c r="D18" s="142">
        <v>3</v>
      </c>
      <c r="E18" s="77"/>
      <c r="F18" s="72"/>
      <c r="G18" s="155">
        <f>SUM(F18:F20)</f>
        <v>0</v>
      </c>
      <c r="H18" s="156" t="str">
        <f>IF(G18&gt;D18,"✓","")</f>
        <v/>
      </c>
      <c r="J18" s="145"/>
      <c r="K18" s="144">
        <v>3.2</v>
      </c>
      <c r="L18" s="145" t="s">
        <v>40</v>
      </c>
      <c r="M18" s="142">
        <v>3</v>
      </c>
      <c r="N18" s="77"/>
      <c r="O18" s="72"/>
      <c r="P18" s="155">
        <f>SUM(O18:O20)</f>
        <v>0</v>
      </c>
      <c r="Q18" s="156" t="str">
        <f>IF(P18&gt;M18,"✓","")</f>
        <v/>
      </c>
      <c r="S18" s="145"/>
      <c r="T18" s="144">
        <v>3.2</v>
      </c>
      <c r="U18" s="145" t="s">
        <v>40</v>
      </c>
      <c r="V18" s="142">
        <v>3</v>
      </c>
      <c r="W18" s="77"/>
      <c r="X18" s="72"/>
      <c r="Y18" s="155">
        <f>SUM(X18:X20)</f>
        <v>0</v>
      </c>
      <c r="Z18" s="156" t="str">
        <f>IF(Y18&gt;V18,"✓","")</f>
        <v/>
      </c>
      <c r="AB18" s="145"/>
      <c r="AC18" s="144">
        <v>3.2</v>
      </c>
      <c r="AD18" s="145" t="s">
        <v>40</v>
      </c>
      <c r="AE18" s="142">
        <v>3</v>
      </c>
      <c r="AF18" s="77"/>
      <c r="AG18" s="72"/>
      <c r="AH18" s="155">
        <f>SUM(AG18:AG20)</f>
        <v>0</v>
      </c>
      <c r="AI18" s="156" t="str">
        <f>IF(AH18&gt;AE18,"✓","")</f>
        <v/>
      </c>
      <c r="AK18" s="145"/>
      <c r="AL18" s="144">
        <v>3.2</v>
      </c>
      <c r="AM18" s="145" t="s">
        <v>40</v>
      </c>
      <c r="AN18" s="142">
        <v>3</v>
      </c>
      <c r="AO18" s="77"/>
      <c r="AP18" s="72"/>
      <c r="AQ18" s="155">
        <f>SUM(AP18:AP20)</f>
        <v>0</v>
      </c>
      <c r="AR18" s="156" t="str">
        <f>IF(AQ18&gt;AN18,"✓","")</f>
        <v/>
      </c>
      <c r="AS18" s="36"/>
      <c r="AT18" s="145"/>
      <c r="AU18" s="144">
        <v>3.2</v>
      </c>
      <c r="AV18" s="141">
        <v>8</v>
      </c>
      <c r="AW18" s="141">
        <f>G18+P18+Y18+AH18+AQ18</f>
        <v>0</v>
      </c>
      <c r="AX18" s="159" t="str">
        <f>IF(AW18&gt;AV18,"✓","")</f>
        <v/>
      </c>
      <c r="AY18" s="157"/>
      <c r="AZ18" s="157"/>
      <c r="BA18" s="158"/>
      <c r="BC18" s="145"/>
      <c r="BD18" s="144">
        <v>3.2</v>
      </c>
      <c r="BE18" s="145" t="s">
        <v>40</v>
      </c>
      <c r="BF18" s="142">
        <f>G18</f>
        <v>0</v>
      </c>
      <c r="BG18" s="142">
        <f t="shared" ref="BG18" si="29">P18</f>
        <v>0</v>
      </c>
      <c r="BH18" s="142">
        <f>Y18</f>
        <v>0</v>
      </c>
      <c r="BI18" s="142">
        <f>AH18</f>
        <v>0</v>
      </c>
      <c r="BJ18" s="142">
        <f t="shared" ref="BJ18" si="30">AQ18</f>
        <v>0</v>
      </c>
      <c r="BK18" s="141">
        <f>AW18</f>
        <v>0</v>
      </c>
      <c r="BL18" s="142"/>
    </row>
    <row r="19" spans="1:64" x14ac:dyDescent="0.15">
      <c r="A19" s="145"/>
      <c r="B19" s="144"/>
      <c r="C19" s="145"/>
      <c r="D19" s="142"/>
      <c r="E19" s="73"/>
      <c r="F19" s="74"/>
      <c r="G19" s="155"/>
      <c r="H19" s="156"/>
      <c r="J19" s="145"/>
      <c r="K19" s="144"/>
      <c r="L19" s="145"/>
      <c r="M19" s="142"/>
      <c r="N19" s="73"/>
      <c r="O19" s="74"/>
      <c r="P19" s="155"/>
      <c r="Q19" s="156"/>
      <c r="S19" s="145"/>
      <c r="T19" s="144"/>
      <c r="U19" s="145"/>
      <c r="V19" s="142"/>
      <c r="W19" s="73"/>
      <c r="X19" s="74"/>
      <c r="Y19" s="155"/>
      <c r="Z19" s="156"/>
      <c r="AB19" s="145"/>
      <c r="AC19" s="144"/>
      <c r="AD19" s="145"/>
      <c r="AE19" s="142"/>
      <c r="AF19" s="73"/>
      <c r="AG19" s="74"/>
      <c r="AH19" s="155"/>
      <c r="AI19" s="156"/>
      <c r="AK19" s="145"/>
      <c r="AL19" s="144"/>
      <c r="AM19" s="145"/>
      <c r="AN19" s="142"/>
      <c r="AO19" s="73"/>
      <c r="AP19" s="74"/>
      <c r="AQ19" s="155"/>
      <c r="AR19" s="156"/>
      <c r="AS19" s="36"/>
      <c r="AT19" s="145"/>
      <c r="AU19" s="144"/>
      <c r="AV19" s="141"/>
      <c r="AW19" s="141"/>
      <c r="AX19" s="159"/>
      <c r="AY19" s="157"/>
      <c r="AZ19" s="157"/>
      <c r="BA19" s="158"/>
      <c r="BC19" s="145"/>
      <c r="BD19" s="144"/>
      <c r="BE19" s="145"/>
      <c r="BF19" s="142"/>
      <c r="BG19" s="142"/>
      <c r="BH19" s="142"/>
      <c r="BI19" s="142"/>
      <c r="BJ19" s="142"/>
      <c r="BK19" s="141"/>
      <c r="BL19" s="142"/>
    </row>
    <row r="20" spans="1:64" x14ac:dyDescent="0.15">
      <c r="A20" s="145"/>
      <c r="B20" s="144"/>
      <c r="C20" s="145"/>
      <c r="D20" s="142"/>
      <c r="E20" s="75"/>
      <c r="F20" s="76"/>
      <c r="G20" s="155"/>
      <c r="H20" s="156"/>
      <c r="J20" s="145"/>
      <c r="K20" s="144"/>
      <c r="L20" s="145"/>
      <c r="M20" s="142"/>
      <c r="N20" s="75"/>
      <c r="O20" s="76"/>
      <c r="P20" s="155"/>
      <c r="Q20" s="156"/>
      <c r="S20" s="145"/>
      <c r="T20" s="144"/>
      <c r="U20" s="145"/>
      <c r="V20" s="142"/>
      <c r="W20" s="75"/>
      <c r="X20" s="76"/>
      <c r="Y20" s="155"/>
      <c r="Z20" s="156"/>
      <c r="AB20" s="145"/>
      <c r="AC20" s="144"/>
      <c r="AD20" s="145"/>
      <c r="AE20" s="142"/>
      <c r="AF20" s="75"/>
      <c r="AG20" s="76"/>
      <c r="AH20" s="155"/>
      <c r="AI20" s="156"/>
      <c r="AK20" s="145"/>
      <c r="AL20" s="144"/>
      <c r="AM20" s="145"/>
      <c r="AN20" s="142"/>
      <c r="AO20" s="75"/>
      <c r="AP20" s="76"/>
      <c r="AQ20" s="155"/>
      <c r="AR20" s="156"/>
      <c r="AS20" s="36"/>
      <c r="AT20" s="145"/>
      <c r="AU20" s="144"/>
      <c r="AV20" s="141"/>
      <c r="AW20" s="141"/>
      <c r="AX20" s="159"/>
      <c r="AY20" s="157"/>
      <c r="AZ20" s="157"/>
      <c r="BA20" s="158"/>
      <c r="BC20" s="145"/>
      <c r="BD20" s="144"/>
      <c r="BE20" s="145"/>
      <c r="BF20" s="142"/>
      <c r="BG20" s="142"/>
      <c r="BH20" s="142"/>
      <c r="BI20" s="142"/>
      <c r="BJ20" s="142"/>
      <c r="BK20" s="141"/>
      <c r="BL20" s="142"/>
    </row>
    <row r="21" spans="1:64" ht="11.25" customHeight="1" x14ac:dyDescent="0.15">
      <c r="A21" s="145"/>
      <c r="B21" s="144">
        <v>4.0999999999999996</v>
      </c>
      <c r="C21" s="145" t="s">
        <v>41</v>
      </c>
      <c r="D21" s="142">
        <v>5</v>
      </c>
      <c r="E21" s="77"/>
      <c r="F21" s="72"/>
      <c r="G21" s="155">
        <f>SUM(F21:F25)</f>
        <v>0</v>
      </c>
      <c r="H21" s="156" t="str">
        <f>IF(G21&gt;D21,"✓","")</f>
        <v/>
      </c>
      <c r="J21" s="145"/>
      <c r="K21" s="144">
        <v>4.0999999999999996</v>
      </c>
      <c r="L21" s="145" t="s">
        <v>41</v>
      </c>
      <c r="M21" s="142">
        <v>5</v>
      </c>
      <c r="N21" s="77"/>
      <c r="O21" s="72"/>
      <c r="P21" s="155">
        <f>SUM(O21:O25)</f>
        <v>0</v>
      </c>
      <c r="Q21" s="156" t="str">
        <f>IF(P21&gt;M21,"✓","")</f>
        <v/>
      </c>
      <c r="S21" s="145"/>
      <c r="T21" s="144">
        <v>4.0999999999999996</v>
      </c>
      <c r="U21" s="145" t="s">
        <v>41</v>
      </c>
      <c r="V21" s="142">
        <v>5</v>
      </c>
      <c r="W21" s="77"/>
      <c r="X21" s="72"/>
      <c r="Y21" s="155">
        <f>SUM(X21:X25)</f>
        <v>0</v>
      </c>
      <c r="Z21" s="156" t="str">
        <f>IF(Y21&gt;V21,"✓","")</f>
        <v/>
      </c>
      <c r="AB21" s="145"/>
      <c r="AC21" s="144">
        <v>4.0999999999999996</v>
      </c>
      <c r="AD21" s="145" t="s">
        <v>41</v>
      </c>
      <c r="AE21" s="142">
        <v>5</v>
      </c>
      <c r="AF21" s="77"/>
      <c r="AG21" s="72"/>
      <c r="AH21" s="155">
        <f>SUM(AG21:AG25)</f>
        <v>0</v>
      </c>
      <c r="AI21" s="156" t="str">
        <f>IF(AH21&gt;AE21,"✓","")</f>
        <v/>
      </c>
      <c r="AK21" s="145"/>
      <c r="AL21" s="144">
        <v>4.0999999999999996</v>
      </c>
      <c r="AM21" s="145" t="s">
        <v>41</v>
      </c>
      <c r="AN21" s="142">
        <v>5</v>
      </c>
      <c r="AO21" s="77"/>
      <c r="AP21" s="72"/>
      <c r="AQ21" s="155">
        <f>SUM(AP21:AP25)</f>
        <v>0</v>
      </c>
      <c r="AR21" s="156" t="str">
        <f>IF(AQ21&gt;AN21,"✓","")</f>
        <v/>
      </c>
      <c r="AS21" s="36"/>
      <c r="AT21" s="145"/>
      <c r="AU21" s="144">
        <v>4.0999999999999996</v>
      </c>
      <c r="AV21" s="141">
        <v>15</v>
      </c>
      <c r="AW21" s="141">
        <f>G21+P21+Y21+AH21+AQ21</f>
        <v>0</v>
      </c>
      <c r="AX21" s="159" t="str">
        <f>IF(AW21&gt;AV21,"✓","")</f>
        <v/>
      </c>
      <c r="AY21" s="157"/>
      <c r="AZ21" s="157"/>
      <c r="BA21" s="158"/>
      <c r="BC21" s="145"/>
      <c r="BD21" s="144">
        <v>4.0999999999999996</v>
      </c>
      <c r="BE21" s="145" t="s">
        <v>41</v>
      </c>
      <c r="BF21" s="142">
        <f>G21</f>
        <v>0</v>
      </c>
      <c r="BG21" s="142">
        <f>P21</f>
        <v>0</v>
      </c>
      <c r="BH21" s="142">
        <f>Y21</f>
        <v>0</v>
      </c>
      <c r="BI21" s="142">
        <f>AH21</f>
        <v>0</v>
      </c>
      <c r="BJ21" s="142">
        <f>AQ21</f>
        <v>0</v>
      </c>
      <c r="BK21" s="141">
        <f>AW21</f>
        <v>0</v>
      </c>
      <c r="BL21" s="142"/>
    </row>
    <row r="22" spans="1:64" x14ac:dyDescent="0.15">
      <c r="A22" s="145"/>
      <c r="B22" s="144"/>
      <c r="C22" s="145"/>
      <c r="D22" s="142"/>
      <c r="E22" s="73"/>
      <c r="F22" s="74"/>
      <c r="G22" s="155"/>
      <c r="H22" s="156"/>
      <c r="J22" s="145"/>
      <c r="K22" s="144"/>
      <c r="L22" s="145"/>
      <c r="M22" s="142"/>
      <c r="N22" s="73"/>
      <c r="O22" s="74"/>
      <c r="P22" s="155"/>
      <c r="Q22" s="156"/>
      <c r="S22" s="145"/>
      <c r="T22" s="144"/>
      <c r="U22" s="145"/>
      <c r="V22" s="142"/>
      <c r="W22" s="73"/>
      <c r="X22" s="74"/>
      <c r="Y22" s="155"/>
      <c r="Z22" s="156"/>
      <c r="AB22" s="145"/>
      <c r="AC22" s="144"/>
      <c r="AD22" s="145"/>
      <c r="AE22" s="142"/>
      <c r="AF22" s="73"/>
      <c r="AG22" s="74"/>
      <c r="AH22" s="155"/>
      <c r="AI22" s="156"/>
      <c r="AK22" s="145"/>
      <c r="AL22" s="144"/>
      <c r="AM22" s="145"/>
      <c r="AN22" s="142"/>
      <c r="AO22" s="73"/>
      <c r="AP22" s="74"/>
      <c r="AQ22" s="155"/>
      <c r="AR22" s="156"/>
      <c r="AS22" s="36"/>
      <c r="AT22" s="145"/>
      <c r="AU22" s="144"/>
      <c r="AV22" s="141"/>
      <c r="AW22" s="141"/>
      <c r="AX22" s="159"/>
      <c r="AY22" s="157"/>
      <c r="AZ22" s="157"/>
      <c r="BA22" s="158"/>
      <c r="BC22" s="145"/>
      <c r="BD22" s="144"/>
      <c r="BE22" s="145"/>
      <c r="BF22" s="142"/>
      <c r="BG22" s="142"/>
      <c r="BH22" s="142"/>
      <c r="BI22" s="142"/>
      <c r="BJ22" s="142"/>
      <c r="BK22" s="141"/>
      <c r="BL22" s="142"/>
    </row>
    <row r="23" spans="1:64" x14ac:dyDescent="0.15">
      <c r="A23" s="145"/>
      <c r="B23" s="144"/>
      <c r="C23" s="145"/>
      <c r="D23" s="142"/>
      <c r="E23" s="73"/>
      <c r="F23" s="74"/>
      <c r="G23" s="155"/>
      <c r="H23" s="156"/>
      <c r="J23" s="145"/>
      <c r="K23" s="144"/>
      <c r="L23" s="145"/>
      <c r="M23" s="142"/>
      <c r="N23" s="73"/>
      <c r="O23" s="74"/>
      <c r="P23" s="155"/>
      <c r="Q23" s="156"/>
      <c r="S23" s="145"/>
      <c r="T23" s="144"/>
      <c r="U23" s="145"/>
      <c r="V23" s="142"/>
      <c r="W23" s="73"/>
      <c r="X23" s="74"/>
      <c r="Y23" s="155"/>
      <c r="Z23" s="156"/>
      <c r="AB23" s="145"/>
      <c r="AC23" s="144"/>
      <c r="AD23" s="145"/>
      <c r="AE23" s="142"/>
      <c r="AF23" s="73"/>
      <c r="AG23" s="74"/>
      <c r="AH23" s="155"/>
      <c r="AI23" s="156"/>
      <c r="AK23" s="145"/>
      <c r="AL23" s="144"/>
      <c r="AM23" s="145"/>
      <c r="AN23" s="142"/>
      <c r="AO23" s="73"/>
      <c r="AP23" s="74"/>
      <c r="AQ23" s="155"/>
      <c r="AR23" s="156"/>
      <c r="AS23" s="36"/>
      <c r="AT23" s="145"/>
      <c r="AU23" s="144"/>
      <c r="AV23" s="141"/>
      <c r="AW23" s="141"/>
      <c r="AX23" s="159"/>
      <c r="AY23" s="157"/>
      <c r="AZ23" s="157"/>
      <c r="BA23" s="158"/>
      <c r="BC23" s="145"/>
      <c r="BD23" s="144"/>
      <c r="BE23" s="145"/>
      <c r="BF23" s="142"/>
      <c r="BG23" s="142"/>
      <c r="BH23" s="142"/>
      <c r="BI23" s="142"/>
      <c r="BJ23" s="142"/>
      <c r="BK23" s="141"/>
      <c r="BL23" s="142"/>
    </row>
    <row r="24" spans="1:64" x14ac:dyDescent="0.15">
      <c r="A24" s="145"/>
      <c r="B24" s="144"/>
      <c r="C24" s="145"/>
      <c r="D24" s="142"/>
      <c r="E24" s="73"/>
      <c r="F24" s="74"/>
      <c r="G24" s="155"/>
      <c r="H24" s="156"/>
      <c r="J24" s="145"/>
      <c r="K24" s="144"/>
      <c r="L24" s="145"/>
      <c r="M24" s="142"/>
      <c r="N24" s="73"/>
      <c r="O24" s="74"/>
      <c r="P24" s="155"/>
      <c r="Q24" s="156"/>
      <c r="S24" s="145"/>
      <c r="T24" s="144"/>
      <c r="U24" s="145"/>
      <c r="V24" s="142"/>
      <c r="W24" s="73"/>
      <c r="X24" s="74"/>
      <c r="Y24" s="155"/>
      <c r="Z24" s="156"/>
      <c r="AB24" s="145"/>
      <c r="AC24" s="144"/>
      <c r="AD24" s="145"/>
      <c r="AE24" s="142"/>
      <c r="AF24" s="73"/>
      <c r="AG24" s="74"/>
      <c r="AH24" s="155"/>
      <c r="AI24" s="156"/>
      <c r="AK24" s="145"/>
      <c r="AL24" s="144"/>
      <c r="AM24" s="145"/>
      <c r="AN24" s="142"/>
      <c r="AO24" s="73"/>
      <c r="AP24" s="74"/>
      <c r="AQ24" s="155"/>
      <c r="AR24" s="156"/>
      <c r="AS24" s="36"/>
      <c r="AT24" s="145"/>
      <c r="AU24" s="144"/>
      <c r="AV24" s="141"/>
      <c r="AW24" s="141"/>
      <c r="AX24" s="159"/>
      <c r="AY24" s="157"/>
      <c r="AZ24" s="157"/>
      <c r="BA24" s="158"/>
      <c r="BC24" s="145"/>
      <c r="BD24" s="144"/>
      <c r="BE24" s="145"/>
      <c r="BF24" s="142"/>
      <c r="BG24" s="142"/>
      <c r="BH24" s="142"/>
      <c r="BI24" s="142"/>
      <c r="BJ24" s="142"/>
      <c r="BK24" s="141"/>
      <c r="BL24" s="142"/>
    </row>
    <row r="25" spans="1:64" x14ac:dyDescent="0.15">
      <c r="A25" s="145"/>
      <c r="B25" s="144"/>
      <c r="C25" s="145"/>
      <c r="D25" s="142"/>
      <c r="E25" s="75"/>
      <c r="F25" s="76"/>
      <c r="G25" s="155"/>
      <c r="H25" s="156"/>
      <c r="J25" s="145"/>
      <c r="K25" s="144"/>
      <c r="L25" s="145"/>
      <c r="M25" s="142"/>
      <c r="N25" s="75"/>
      <c r="O25" s="76"/>
      <c r="P25" s="155"/>
      <c r="Q25" s="156"/>
      <c r="S25" s="145"/>
      <c r="T25" s="144"/>
      <c r="U25" s="145"/>
      <c r="V25" s="142"/>
      <c r="W25" s="75"/>
      <c r="X25" s="76"/>
      <c r="Y25" s="155"/>
      <c r="Z25" s="156"/>
      <c r="AB25" s="145"/>
      <c r="AC25" s="144"/>
      <c r="AD25" s="145"/>
      <c r="AE25" s="142"/>
      <c r="AF25" s="75"/>
      <c r="AG25" s="76"/>
      <c r="AH25" s="155"/>
      <c r="AI25" s="156"/>
      <c r="AK25" s="145"/>
      <c r="AL25" s="144"/>
      <c r="AM25" s="145"/>
      <c r="AN25" s="142"/>
      <c r="AO25" s="75"/>
      <c r="AP25" s="76"/>
      <c r="AQ25" s="155"/>
      <c r="AR25" s="156"/>
      <c r="AS25" s="36"/>
      <c r="AT25" s="145"/>
      <c r="AU25" s="144"/>
      <c r="AV25" s="141"/>
      <c r="AW25" s="141"/>
      <c r="AX25" s="159"/>
      <c r="AY25" s="157"/>
      <c r="AZ25" s="157"/>
      <c r="BA25" s="158"/>
      <c r="BC25" s="145"/>
      <c r="BD25" s="144"/>
      <c r="BE25" s="145"/>
      <c r="BF25" s="142"/>
      <c r="BG25" s="142"/>
      <c r="BH25" s="142"/>
      <c r="BI25" s="142"/>
      <c r="BJ25" s="142"/>
      <c r="BK25" s="141"/>
      <c r="BL25" s="142"/>
    </row>
    <row r="26" spans="1:64" ht="11.25" customHeight="1" x14ac:dyDescent="0.15">
      <c r="A26" s="145"/>
      <c r="B26" s="144">
        <v>4.2</v>
      </c>
      <c r="C26" s="145" t="s">
        <v>42</v>
      </c>
      <c r="D26" s="142">
        <v>5</v>
      </c>
      <c r="E26" s="77"/>
      <c r="F26" s="72"/>
      <c r="G26" s="155">
        <f>SUM(F26:F30)</f>
        <v>0</v>
      </c>
      <c r="H26" s="156" t="str">
        <f t="shared" ref="H26" si="31">IF(G26&gt;D26,"✓","")</f>
        <v/>
      </c>
      <c r="J26" s="145"/>
      <c r="K26" s="144">
        <v>4.2</v>
      </c>
      <c r="L26" s="145" t="s">
        <v>42</v>
      </c>
      <c r="M26" s="142">
        <v>5</v>
      </c>
      <c r="N26" s="77"/>
      <c r="O26" s="72"/>
      <c r="P26" s="155">
        <f>SUM(O26:O30)</f>
        <v>0</v>
      </c>
      <c r="Q26" s="156" t="str">
        <f>IF(P26&gt;M26,"✓","")</f>
        <v/>
      </c>
      <c r="S26" s="145"/>
      <c r="T26" s="144">
        <v>4.2</v>
      </c>
      <c r="U26" s="145" t="s">
        <v>42</v>
      </c>
      <c r="V26" s="142">
        <v>5</v>
      </c>
      <c r="W26" s="77"/>
      <c r="X26" s="72"/>
      <c r="Y26" s="155">
        <f>SUM(X26:X30)</f>
        <v>0</v>
      </c>
      <c r="Z26" s="156" t="str">
        <f t="shared" ref="Z26" si="32">IF(Y26&gt;V26,"✓","")</f>
        <v/>
      </c>
      <c r="AB26" s="145"/>
      <c r="AC26" s="144">
        <v>4.2</v>
      </c>
      <c r="AD26" s="145" t="s">
        <v>42</v>
      </c>
      <c r="AE26" s="142">
        <v>5</v>
      </c>
      <c r="AF26" s="77"/>
      <c r="AG26" s="72"/>
      <c r="AH26" s="155">
        <f>SUM(AG26:AG30)</f>
        <v>0</v>
      </c>
      <c r="AI26" s="156" t="str">
        <f t="shared" ref="AI26" si="33">IF(AH26&gt;AE26,"✓","")</f>
        <v/>
      </c>
      <c r="AK26" s="145"/>
      <c r="AL26" s="144">
        <v>4.2</v>
      </c>
      <c r="AM26" s="145" t="s">
        <v>42</v>
      </c>
      <c r="AN26" s="142">
        <v>5</v>
      </c>
      <c r="AO26" s="77"/>
      <c r="AP26" s="72"/>
      <c r="AQ26" s="155">
        <f>SUM(AP26:AP30)</f>
        <v>0</v>
      </c>
      <c r="AR26" s="156" t="str">
        <f t="shared" ref="AR26" si="34">IF(AQ26&gt;AN26,"✓","")</f>
        <v/>
      </c>
      <c r="AS26" s="36"/>
      <c r="AT26" s="145"/>
      <c r="AU26" s="144">
        <v>4.2</v>
      </c>
      <c r="AV26" s="141">
        <v>15</v>
      </c>
      <c r="AW26" s="141">
        <f>G26+P26+Y26+AH26+AQ26</f>
        <v>0</v>
      </c>
      <c r="AX26" s="159" t="str">
        <f t="shared" ref="AX26" si="35">IF(AW26&gt;AV26,"✓","")</f>
        <v/>
      </c>
      <c r="AY26" s="157"/>
      <c r="AZ26" s="157"/>
      <c r="BA26" s="158"/>
      <c r="BC26" s="145"/>
      <c r="BD26" s="144">
        <v>4.2</v>
      </c>
      <c r="BE26" s="145" t="s">
        <v>42</v>
      </c>
      <c r="BF26" s="142">
        <f t="shared" ref="BF26" si="36">G26</f>
        <v>0</v>
      </c>
      <c r="BG26" s="142">
        <f t="shared" ref="BG26" si="37">P26</f>
        <v>0</v>
      </c>
      <c r="BH26" s="142">
        <f t="shared" ref="BH26" si="38">Y26</f>
        <v>0</v>
      </c>
      <c r="BI26" s="142">
        <f t="shared" ref="BI26" si="39">AH26</f>
        <v>0</v>
      </c>
      <c r="BJ26" s="142">
        <f t="shared" ref="BJ26" si="40">AQ26</f>
        <v>0</v>
      </c>
      <c r="BK26" s="141">
        <f t="shared" ref="BK26" si="41">AW26</f>
        <v>0</v>
      </c>
      <c r="BL26" s="142"/>
    </row>
    <row r="27" spans="1:64" x14ac:dyDescent="0.15">
      <c r="A27" s="145"/>
      <c r="B27" s="144"/>
      <c r="C27" s="145"/>
      <c r="D27" s="142"/>
      <c r="E27" s="73"/>
      <c r="F27" s="74"/>
      <c r="G27" s="155"/>
      <c r="H27" s="156"/>
      <c r="J27" s="145"/>
      <c r="K27" s="144"/>
      <c r="L27" s="145"/>
      <c r="M27" s="142"/>
      <c r="N27" s="73"/>
      <c r="O27" s="74"/>
      <c r="P27" s="155"/>
      <c r="Q27" s="156"/>
      <c r="S27" s="145"/>
      <c r="T27" s="144"/>
      <c r="U27" s="145"/>
      <c r="V27" s="142"/>
      <c r="W27" s="73"/>
      <c r="X27" s="74"/>
      <c r="Y27" s="155"/>
      <c r="Z27" s="156"/>
      <c r="AB27" s="145"/>
      <c r="AC27" s="144"/>
      <c r="AD27" s="145"/>
      <c r="AE27" s="142"/>
      <c r="AF27" s="73"/>
      <c r="AG27" s="74"/>
      <c r="AH27" s="155"/>
      <c r="AI27" s="156"/>
      <c r="AK27" s="145"/>
      <c r="AL27" s="144"/>
      <c r="AM27" s="145"/>
      <c r="AN27" s="142"/>
      <c r="AO27" s="73"/>
      <c r="AP27" s="74"/>
      <c r="AQ27" s="155"/>
      <c r="AR27" s="156"/>
      <c r="AS27" s="36"/>
      <c r="AT27" s="145"/>
      <c r="AU27" s="144"/>
      <c r="AV27" s="141"/>
      <c r="AW27" s="141"/>
      <c r="AX27" s="159"/>
      <c r="AY27" s="157"/>
      <c r="AZ27" s="157"/>
      <c r="BA27" s="158"/>
      <c r="BC27" s="145"/>
      <c r="BD27" s="144"/>
      <c r="BE27" s="145"/>
      <c r="BF27" s="142"/>
      <c r="BG27" s="142"/>
      <c r="BH27" s="142"/>
      <c r="BI27" s="142"/>
      <c r="BJ27" s="142"/>
      <c r="BK27" s="141"/>
      <c r="BL27" s="142"/>
    </row>
    <row r="28" spans="1:64" x14ac:dyDescent="0.15">
      <c r="A28" s="145"/>
      <c r="B28" s="144"/>
      <c r="C28" s="145"/>
      <c r="D28" s="142"/>
      <c r="E28" s="73"/>
      <c r="F28" s="74"/>
      <c r="G28" s="155"/>
      <c r="H28" s="156"/>
      <c r="J28" s="145"/>
      <c r="K28" s="144"/>
      <c r="L28" s="145"/>
      <c r="M28" s="142"/>
      <c r="N28" s="73"/>
      <c r="O28" s="74"/>
      <c r="P28" s="155"/>
      <c r="Q28" s="156"/>
      <c r="S28" s="145"/>
      <c r="T28" s="144"/>
      <c r="U28" s="145"/>
      <c r="V28" s="142"/>
      <c r="W28" s="73"/>
      <c r="X28" s="74"/>
      <c r="Y28" s="155"/>
      <c r="Z28" s="156"/>
      <c r="AB28" s="145"/>
      <c r="AC28" s="144"/>
      <c r="AD28" s="145"/>
      <c r="AE28" s="142"/>
      <c r="AF28" s="73"/>
      <c r="AG28" s="74"/>
      <c r="AH28" s="155"/>
      <c r="AI28" s="156"/>
      <c r="AK28" s="145"/>
      <c r="AL28" s="144"/>
      <c r="AM28" s="145"/>
      <c r="AN28" s="142"/>
      <c r="AO28" s="73"/>
      <c r="AP28" s="74"/>
      <c r="AQ28" s="155"/>
      <c r="AR28" s="156"/>
      <c r="AS28" s="36"/>
      <c r="AT28" s="145"/>
      <c r="AU28" s="144"/>
      <c r="AV28" s="141"/>
      <c r="AW28" s="141"/>
      <c r="AX28" s="159"/>
      <c r="AY28" s="157"/>
      <c r="AZ28" s="157"/>
      <c r="BA28" s="158"/>
      <c r="BC28" s="145"/>
      <c r="BD28" s="144"/>
      <c r="BE28" s="145"/>
      <c r="BF28" s="142"/>
      <c r="BG28" s="142"/>
      <c r="BH28" s="142"/>
      <c r="BI28" s="142"/>
      <c r="BJ28" s="142"/>
      <c r="BK28" s="141"/>
      <c r="BL28" s="142"/>
    </row>
    <row r="29" spans="1:64" x14ac:dyDescent="0.15">
      <c r="A29" s="145"/>
      <c r="B29" s="144"/>
      <c r="C29" s="145"/>
      <c r="D29" s="142"/>
      <c r="E29" s="73"/>
      <c r="F29" s="74"/>
      <c r="G29" s="155"/>
      <c r="H29" s="156"/>
      <c r="J29" s="145"/>
      <c r="K29" s="144"/>
      <c r="L29" s="145"/>
      <c r="M29" s="142"/>
      <c r="N29" s="73"/>
      <c r="O29" s="74"/>
      <c r="P29" s="155"/>
      <c r="Q29" s="156"/>
      <c r="S29" s="145"/>
      <c r="T29" s="144"/>
      <c r="U29" s="145"/>
      <c r="V29" s="142"/>
      <c r="W29" s="73"/>
      <c r="X29" s="74"/>
      <c r="Y29" s="155"/>
      <c r="Z29" s="156"/>
      <c r="AB29" s="145"/>
      <c r="AC29" s="144"/>
      <c r="AD29" s="145"/>
      <c r="AE29" s="142"/>
      <c r="AF29" s="73"/>
      <c r="AG29" s="74"/>
      <c r="AH29" s="155"/>
      <c r="AI29" s="156"/>
      <c r="AK29" s="145"/>
      <c r="AL29" s="144"/>
      <c r="AM29" s="145"/>
      <c r="AN29" s="142"/>
      <c r="AO29" s="73"/>
      <c r="AP29" s="74"/>
      <c r="AQ29" s="155"/>
      <c r="AR29" s="156"/>
      <c r="AS29" s="36"/>
      <c r="AT29" s="145"/>
      <c r="AU29" s="144"/>
      <c r="AV29" s="141"/>
      <c r="AW29" s="141"/>
      <c r="AX29" s="159"/>
      <c r="AY29" s="157"/>
      <c r="AZ29" s="157"/>
      <c r="BA29" s="158"/>
      <c r="BC29" s="145"/>
      <c r="BD29" s="144"/>
      <c r="BE29" s="145"/>
      <c r="BF29" s="142"/>
      <c r="BG29" s="142"/>
      <c r="BH29" s="142"/>
      <c r="BI29" s="142"/>
      <c r="BJ29" s="142"/>
      <c r="BK29" s="141"/>
      <c r="BL29" s="142"/>
    </row>
    <row r="30" spans="1:64" x14ac:dyDescent="0.15">
      <c r="A30" s="145"/>
      <c r="B30" s="144"/>
      <c r="C30" s="145"/>
      <c r="D30" s="142"/>
      <c r="E30" s="75"/>
      <c r="F30" s="76"/>
      <c r="G30" s="155"/>
      <c r="H30" s="156"/>
      <c r="J30" s="145"/>
      <c r="K30" s="144"/>
      <c r="L30" s="145"/>
      <c r="M30" s="142"/>
      <c r="N30" s="75"/>
      <c r="O30" s="76"/>
      <c r="P30" s="155"/>
      <c r="Q30" s="156"/>
      <c r="S30" s="145"/>
      <c r="T30" s="144"/>
      <c r="U30" s="145"/>
      <c r="V30" s="142"/>
      <c r="W30" s="75"/>
      <c r="X30" s="76"/>
      <c r="Y30" s="155"/>
      <c r="Z30" s="156"/>
      <c r="AB30" s="145"/>
      <c r="AC30" s="144"/>
      <c r="AD30" s="145"/>
      <c r="AE30" s="142"/>
      <c r="AF30" s="75"/>
      <c r="AG30" s="76"/>
      <c r="AH30" s="155"/>
      <c r="AI30" s="156"/>
      <c r="AK30" s="145"/>
      <c r="AL30" s="144"/>
      <c r="AM30" s="145"/>
      <c r="AN30" s="142"/>
      <c r="AO30" s="75"/>
      <c r="AP30" s="76"/>
      <c r="AQ30" s="155"/>
      <c r="AR30" s="156"/>
      <c r="AS30" s="36"/>
      <c r="AT30" s="145"/>
      <c r="AU30" s="144"/>
      <c r="AV30" s="141"/>
      <c r="AW30" s="141"/>
      <c r="AX30" s="159"/>
      <c r="AY30" s="157"/>
      <c r="AZ30" s="157"/>
      <c r="BA30" s="158"/>
      <c r="BC30" s="145"/>
      <c r="BD30" s="144"/>
      <c r="BE30" s="145"/>
      <c r="BF30" s="142"/>
      <c r="BG30" s="142"/>
      <c r="BH30" s="142"/>
      <c r="BI30" s="142"/>
      <c r="BJ30" s="142"/>
      <c r="BK30" s="141"/>
      <c r="BL30" s="142"/>
    </row>
    <row r="31" spans="1:64" ht="11.25" customHeight="1" x14ac:dyDescent="0.15">
      <c r="A31" s="145" t="s">
        <v>18</v>
      </c>
      <c r="B31" s="144">
        <v>5.0999999999999996</v>
      </c>
      <c r="C31" s="145" t="s">
        <v>43</v>
      </c>
      <c r="D31" s="142">
        <v>6</v>
      </c>
      <c r="E31" s="77"/>
      <c r="F31" s="72"/>
      <c r="G31" s="155">
        <f>SUM(F31:F35)</f>
        <v>0</v>
      </c>
      <c r="H31" s="156" t="str">
        <f t="shared" ref="H31" si="42">IF(G31&gt;D31,"✓","")</f>
        <v/>
      </c>
      <c r="J31" s="145" t="s">
        <v>18</v>
      </c>
      <c r="K31" s="144">
        <v>5.0999999999999996</v>
      </c>
      <c r="L31" s="145" t="s">
        <v>43</v>
      </c>
      <c r="M31" s="142">
        <v>6</v>
      </c>
      <c r="N31" s="77"/>
      <c r="O31" s="72"/>
      <c r="P31" s="155">
        <f>SUM(O31:O35)</f>
        <v>0</v>
      </c>
      <c r="Q31" s="156" t="str">
        <f>IF(P31&gt;M31,"✓","")</f>
        <v/>
      </c>
      <c r="S31" s="145" t="s">
        <v>18</v>
      </c>
      <c r="T31" s="144">
        <v>5.0999999999999996</v>
      </c>
      <c r="U31" s="145" t="s">
        <v>43</v>
      </c>
      <c r="V31" s="142">
        <v>6</v>
      </c>
      <c r="W31" s="77"/>
      <c r="X31" s="72"/>
      <c r="Y31" s="155">
        <f>SUM(X31:X35)</f>
        <v>0</v>
      </c>
      <c r="Z31" s="156" t="str">
        <f t="shared" ref="Z31" si="43">IF(Y31&gt;V31,"✓","")</f>
        <v/>
      </c>
      <c r="AB31" s="145" t="s">
        <v>18</v>
      </c>
      <c r="AC31" s="144">
        <v>5.0999999999999996</v>
      </c>
      <c r="AD31" s="145" t="s">
        <v>43</v>
      </c>
      <c r="AE31" s="142">
        <v>6</v>
      </c>
      <c r="AF31" s="77"/>
      <c r="AG31" s="72"/>
      <c r="AH31" s="155">
        <f>SUM(AG31:AG35)</f>
        <v>0</v>
      </c>
      <c r="AI31" s="156" t="str">
        <f t="shared" ref="AI31" si="44">IF(AH31&gt;AE31,"✓","")</f>
        <v/>
      </c>
      <c r="AK31" s="145" t="s">
        <v>18</v>
      </c>
      <c r="AL31" s="144">
        <v>5.0999999999999996</v>
      </c>
      <c r="AM31" s="145" t="s">
        <v>43</v>
      </c>
      <c r="AN31" s="142">
        <v>6</v>
      </c>
      <c r="AO31" s="77"/>
      <c r="AP31" s="72"/>
      <c r="AQ31" s="155">
        <f>SUM(AP31:AP35)</f>
        <v>0</v>
      </c>
      <c r="AR31" s="156" t="str">
        <f t="shared" ref="AR31" si="45">IF(AQ31&gt;AN31,"✓","")</f>
        <v/>
      </c>
      <c r="AS31" s="36"/>
      <c r="AT31" s="145" t="s">
        <v>18</v>
      </c>
      <c r="AU31" s="144">
        <v>5.0999999999999996</v>
      </c>
      <c r="AV31" s="141">
        <v>20</v>
      </c>
      <c r="AW31" s="141">
        <f>G31+P31+Y31+AH31+AQ31</f>
        <v>0</v>
      </c>
      <c r="AX31" s="159" t="str">
        <f t="shared" ref="AX31" si="46">IF(AW31&gt;AV31,"✓","")</f>
        <v/>
      </c>
      <c r="AY31" s="157">
        <v>30</v>
      </c>
      <c r="AZ31" s="157">
        <f>SUM(AW31:AW45)</f>
        <v>0</v>
      </c>
      <c r="BA31" s="158" t="str">
        <f>IF(AZ31&gt;AY31,"✓","")</f>
        <v/>
      </c>
      <c r="BC31" s="145" t="s">
        <v>18</v>
      </c>
      <c r="BD31" s="144">
        <v>5.0999999999999996</v>
      </c>
      <c r="BE31" s="145" t="s">
        <v>43</v>
      </c>
      <c r="BF31" s="142">
        <f t="shared" ref="BF31" si="47">G31</f>
        <v>0</v>
      </c>
      <c r="BG31" s="142">
        <f t="shared" ref="BG31" si="48">P31</f>
        <v>0</v>
      </c>
      <c r="BH31" s="142">
        <f t="shared" ref="BH31" si="49">Y31</f>
        <v>0</v>
      </c>
      <c r="BI31" s="142">
        <f t="shared" ref="BI31" si="50">AH31</f>
        <v>0</v>
      </c>
      <c r="BJ31" s="142">
        <f t="shared" ref="BJ31" si="51">AQ31</f>
        <v>0</v>
      </c>
      <c r="BK31" s="141">
        <f t="shared" ref="BK31" si="52">AW31</f>
        <v>0</v>
      </c>
      <c r="BL31" s="142">
        <f>AZ31</f>
        <v>0</v>
      </c>
    </row>
    <row r="32" spans="1:64" x14ac:dyDescent="0.15">
      <c r="A32" s="145"/>
      <c r="B32" s="144"/>
      <c r="C32" s="145"/>
      <c r="D32" s="142"/>
      <c r="E32" s="73"/>
      <c r="F32" s="74"/>
      <c r="G32" s="155"/>
      <c r="H32" s="156"/>
      <c r="J32" s="145"/>
      <c r="K32" s="144"/>
      <c r="L32" s="145"/>
      <c r="M32" s="142"/>
      <c r="N32" s="73"/>
      <c r="O32" s="74"/>
      <c r="P32" s="155"/>
      <c r="Q32" s="156"/>
      <c r="S32" s="145"/>
      <c r="T32" s="144"/>
      <c r="U32" s="145"/>
      <c r="V32" s="142"/>
      <c r="W32" s="73"/>
      <c r="X32" s="74"/>
      <c r="Y32" s="155"/>
      <c r="Z32" s="156"/>
      <c r="AB32" s="145"/>
      <c r="AC32" s="144"/>
      <c r="AD32" s="145"/>
      <c r="AE32" s="142"/>
      <c r="AF32" s="73"/>
      <c r="AG32" s="74"/>
      <c r="AH32" s="155"/>
      <c r="AI32" s="156"/>
      <c r="AK32" s="145"/>
      <c r="AL32" s="144"/>
      <c r="AM32" s="145"/>
      <c r="AN32" s="142"/>
      <c r="AO32" s="73"/>
      <c r="AP32" s="74"/>
      <c r="AQ32" s="155"/>
      <c r="AR32" s="156"/>
      <c r="AS32" s="36"/>
      <c r="AT32" s="145"/>
      <c r="AU32" s="144"/>
      <c r="AV32" s="141"/>
      <c r="AW32" s="141"/>
      <c r="AX32" s="159"/>
      <c r="AY32" s="157"/>
      <c r="AZ32" s="157"/>
      <c r="BA32" s="158"/>
      <c r="BC32" s="145"/>
      <c r="BD32" s="144"/>
      <c r="BE32" s="145"/>
      <c r="BF32" s="142"/>
      <c r="BG32" s="142"/>
      <c r="BH32" s="142"/>
      <c r="BI32" s="142"/>
      <c r="BJ32" s="142"/>
      <c r="BK32" s="141"/>
      <c r="BL32" s="142"/>
    </row>
    <row r="33" spans="1:64" x14ac:dyDescent="0.15">
      <c r="A33" s="145"/>
      <c r="B33" s="144"/>
      <c r="C33" s="145"/>
      <c r="D33" s="142"/>
      <c r="E33" s="73"/>
      <c r="F33" s="74"/>
      <c r="G33" s="155"/>
      <c r="H33" s="156"/>
      <c r="J33" s="145"/>
      <c r="K33" s="144"/>
      <c r="L33" s="145"/>
      <c r="M33" s="142"/>
      <c r="N33" s="73"/>
      <c r="O33" s="74"/>
      <c r="P33" s="155"/>
      <c r="Q33" s="156"/>
      <c r="S33" s="145"/>
      <c r="T33" s="144"/>
      <c r="U33" s="145"/>
      <c r="V33" s="142"/>
      <c r="W33" s="73"/>
      <c r="X33" s="74"/>
      <c r="Y33" s="155"/>
      <c r="Z33" s="156"/>
      <c r="AB33" s="145"/>
      <c r="AC33" s="144"/>
      <c r="AD33" s="145"/>
      <c r="AE33" s="142"/>
      <c r="AF33" s="73"/>
      <c r="AG33" s="74"/>
      <c r="AH33" s="155"/>
      <c r="AI33" s="156"/>
      <c r="AK33" s="145"/>
      <c r="AL33" s="144"/>
      <c r="AM33" s="145"/>
      <c r="AN33" s="142"/>
      <c r="AO33" s="73"/>
      <c r="AP33" s="74"/>
      <c r="AQ33" s="155"/>
      <c r="AR33" s="156"/>
      <c r="AS33" s="36"/>
      <c r="AT33" s="145"/>
      <c r="AU33" s="144"/>
      <c r="AV33" s="141"/>
      <c r="AW33" s="141"/>
      <c r="AX33" s="159"/>
      <c r="AY33" s="157"/>
      <c r="AZ33" s="157"/>
      <c r="BA33" s="158"/>
      <c r="BC33" s="145"/>
      <c r="BD33" s="144"/>
      <c r="BE33" s="145"/>
      <c r="BF33" s="142"/>
      <c r="BG33" s="142"/>
      <c r="BH33" s="142"/>
      <c r="BI33" s="142"/>
      <c r="BJ33" s="142"/>
      <c r="BK33" s="141"/>
      <c r="BL33" s="142"/>
    </row>
    <row r="34" spans="1:64" x14ac:dyDescent="0.15">
      <c r="A34" s="145"/>
      <c r="B34" s="144"/>
      <c r="C34" s="145"/>
      <c r="D34" s="142"/>
      <c r="E34" s="73"/>
      <c r="F34" s="74"/>
      <c r="G34" s="155"/>
      <c r="H34" s="156"/>
      <c r="J34" s="145"/>
      <c r="K34" s="144"/>
      <c r="L34" s="145"/>
      <c r="M34" s="142"/>
      <c r="N34" s="73"/>
      <c r="O34" s="74"/>
      <c r="P34" s="155"/>
      <c r="Q34" s="156"/>
      <c r="S34" s="145"/>
      <c r="T34" s="144"/>
      <c r="U34" s="145"/>
      <c r="V34" s="142"/>
      <c r="W34" s="73"/>
      <c r="X34" s="74"/>
      <c r="Y34" s="155"/>
      <c r="Z34" s="156"/>
      <c r="AB34" s="145"/>
      <c r="AC34" s="144"/>
      <c r="AD34" s="145"/>
      <c r="AE34" s="142"/>
      <c r="AF34" s="73"/>
      <c r="AG34" s="74"/>
      <c r="AH34" s="155"/>
      <c r="AI34" s="156"/>
      <c r="AK34" s="145"/>
      <c r="AL34" s="144"/>
      <c r="AM34" s="145"/>
      <c r="AN34" s="142"/>
      <c r="AO34" s="73"/>
      <c r="AP34" s="74"/>
      <c r="AQ34" s="155"/>
      <c r="AR34" s="156"/>
      <c r="AS34" s="36"/>
      <c r="AT34" s="145"/>
      <c r="AU34" s="144"/>
      <c r="AV34" s="141"/>
      <c r="AW34" s="141"/>
      <c r="AX34" s="159"/>
      <c r="AY34" s="157"/>
      <c r="AZ34" s="157"/>
      <c r="BA34" s="158"/>
      <c r="BC34" s="145"/>
      <c r="BD34" s="144"/>
      <c r="BE34" s="145"/>
      <c r="BF34" s="142"/>
      <c r="BG34" s="142"/>
      <c r="BH34" s="142"/>
      <c r="BI34" s="142"/>
      <c r="BJ34" s="142"/>
      <c r="BK34" s="141"/>
      <c r="BL34" s="142"/>
    </row>
    <row r="35" spans="1:64" x14ac:dyDescent="0.15">
      <c r="A35" s="145"/>
      <c r="B35" s="144"/>
      <c r="C35" s="145"/>
      <c r="D35" s="142"/>
      <c r="E35" s="75"/>
      <c r="F35" s="76"/>
      <c r="G35" s="155"/>
      <c r="H35" s="156"/>
      <c r="J35" s="145"/>
      <c r="K35" s="144"/>
      <c r="L35" s="145"/>
      <c r="M35" s="142"/>
      <c r="N35" s="75"/>
      <c r="O35" s="76"/>
      <c r="P35" s="155"/>
      <c r="Q35" s="156"/>
      <c r="S35" s="145"/>
      <c r="T35" s="144"/>
      <c r="U35" s="145"/>
      <c r="V35" s="142"/>
      <c r="W35" s="75"/>
      <c r="X35" s="76"/>
      <c r="Y35" s="155"/>
      <c r="Z35" s="156"/>
      <c r="AB35" s="145"/>
      <c r="AC35" s="144"/>
      <c r="AD35" s="145"/>
      <c r="AE35" s="142"/>
      <c r="AF35" s="75"/>
      <c r="AG35" s="76"/>
      <c r="AH35" s="155"/>
      <c r="AI35" s="156"/>
      <c r="AK35" s="145"/>
      <c r="AL35" s="144"/>
      <c r="AM35" s="145"/>
      <c r="AN35" s="142"/>
      <c r="AO35" s="75"/>
      <c r="AP35" s="76"/>
      <c r="AQ35" s="155"/>
      <c r="AR35" s="156"/>
      <c r="AS35" s="36"/>
      <c r="AT35" s="145"/>
      <c r="AU35" s="144"/>
      <c r="AV35" s="141"/>
      <c r="AW35" s="141"/>
      <c r="AX35" s="159"/>
      <c r="AY35" s="157"/>
      <c r="AZ35" s="157"/>
      <c r="BA35" s="158"/>
      <c r="BC35" s="145"/>
      <c r="BD35" s="144"/>
      <c r="BE35" s="145"/>
      <c r="BF35" s="142"/>
      <c r="BG35" s="142"/>
      <c r="BH35" s="142"/>
      <c r="BI35" s="142"/>
      <c r="BJ35" s="142"/>
      <c r="BK35" s="141"/>
      <c r="BL35" s="142"/>
    </row>
    <row r="36" spans="1:64" ht="11.25" customHeight="1" x14ac:dyDescent="0.15">
      <c r="A36" s="145"/>
      <c r="B36" s="144">
        <v>5.2</v>
      </c>
      <c r="C36" s="145" t="s">
        <v>44</v>
      </c>
      <c r="D36" s="142">
        <v>6</v>
      </c>
      <c r="E36" s="77"/>
      <c r="F36" s="72"/>
      <c r="G36" s="155">
        <f>SUM(F36:F40)</f>
        <v>0</v>
      </c>
      <c r="H36" s="156" t="str">
        <f t="shared" ref="H36" si="53">IF(G36&gt;D36,"✓","")</f>
        <v/>
      </c>
      <c r="J36" s="145"/>
      <c r="K36" s="144">
        <v>5.2</v>
      </c>
      <c r="L36" s="145" t="s">
        <v>44</v>
      </c>
      <c r="M36" s="142">
        <v>6</v>
      </c>
      <c r="N36" s="77"/>
      <c r="O36" s="72"/>
      <c r="P36" s="155">
        <f>SUM(O36:O40)</f>
        <v>0</v>
      </c>
      <c r="Q36" s="156" t="str">
        <f>IF(P36&gt;M36,"✓","")</f>
        <v/>
      </c>
      <c r="S36" s="145"/>
      <c r="T36" s="144">
        <v>5.2</v>
      </c>
      <c r="U36" s="145" t="s">
        <v>44</v>
      </c>
      <c r="V36" s="142">
        <v>6</v>
      </c>
      <c r="W36" s="77"/>
      <c r="X36" s="72"/>
      <c r="Y36" s="155">
        <f>SUM(X36:X40)</f>
        <v>0</v>
      </c>
      <c r="Z36" s="156" t="str">
        <f t="shared" ref="Z36" si="54">IF(Y36&gt;V36,"✓","")</f>
        <v/>
      </c>
      <c r="AB36" s="145"/>
      <c r="AC36" s="144">
        <v>5.2</v>
      </c>
      <c r="AD36" s="145" t="s">
        <v>44</v>
      </c>
      <c r="AE36" s="142">
        <v>6</v>
      </c>
      <c r="AF36" s="77"/>
      <c r="AG36" s="72"/>
      <c r="AH36" s="155">
        <f>SUM(AG36:AG40)</f>
        <v>0</v>
      </c>
      <c r="AI36" s="156" t="str">
        <f t="shared" ref="AI36" si="55">IF(AH36&gt;AE36,"✓","")</f>
        <v/>
      </c>
      <c r="AK36" s="145"/>
      <c r="AL36" s="144">
        <v>5.2</v>
      </c>
      <c r="AM36" s="145" t="s">
        <v>44</v>
      </c>
      <c r="AN36" s="142">
        <v>6</v>
      </c>
      <c r="AO36" s="77"/>
      <c r="AP36" s="72"/>
      <c r="AQ36" s="155">
        <f>SUM(AP36:AP40)</f>
        <v>0</v>
      </c>
      <c r="AR36" s="156" t="str">
        <f t="shared" ref="AR36" si="56">IF(AQ36&gt;AN36,"✓","")</f>
        <v/>
      </c>
      <c r="AS36" s="36"/>
      <c r="AT36" s="145"/>
      <c r="AU36" s="144">
        <v>5.2</v>
      </c>
      <c r="AV36" s="141">
        <v>15</v>
      </c>
      <c r="AW36" s="141">
        <f>G36+P36+Y36+AH36+AQ36</f>
        <v>0</v>
      </c>
      <c r="AX36" s="159" t="str">
        <f t="shared" ref="AX36" si="57">IF(AW36&gt;AV36,"✓","")</f>
        <v/>
      </c>
      <c r="AY36" s="157"/>
      <c r="AZ36" s="157"/>
      <c r="BA36" s="158"/>
      <c r="BC36" s="145"/>
      <c r="BD36" s="144">
        <v>5.2</v>
      </c>
      <c r="BE36" s="145" t="s">
        <v>44</v>
      </c>
      <c r="BF36" s="142">
        <f t="shared" ref="BF36" si="58">G36</f>
        <v>0</v>
      </c>
      <c r="BG36" s="142">
        <f t="shared" ref="BG36" si="59">P36</f>
        <v>0</v>
      </c>
      <c r="BH36" s="142">
        <f t="shared" ref="BH36" si="60">Y36</f>
        <v>0</v>
      </c>
      <c r="BI36" s="142">
        <f t="shared" ref="BI36" si="61">AH36</f>
        <v>0</v>
      </c>
      <c r="BJ36" s="142">
        <f t="shared" ref="BJ36" si="62">AQ36</f>
        <v>0</v>
      </c>
      <c r="BK36" s="141">
        <f t="shared" ref="BK36" si="63">AW36</f>
        <v>0</v>
      </c>
      <c r="BL36" s="142"/>
    </row>
    <row r="37" spans="1:64" x14ac:dyDescent="0.15">
      <c r="A37" s="145"/>
      <c r="B37" s="144"/>
      <c r="C37" s="145"/>
      <c r="D37" s="142"/>
      <c r="E37" s="73"/>
      <c r="F37" s="74"/>
      <c r="G37" s="155"/>
      <c r="H37" s="156"/>
      <c r="J37" s="145"/>
      <c r="K37" s="144"/>
      <c r="L37" s="145"/>
      <c r="M37" s="142"/>
      <c r="N37" s="73"/>
      <c r="O37" s="74"/>
      <c r="P37" s="155"/>
      <c r="Q37" s="156"/>
      <c r="S37" s="145"/>
      <c r="T37" s="144"/>
      <c r="U37" s="145"/>
      <c r="V37" s="142"/>
      <c r="W37" s="73"/>
      <c r="X37" s="74"/>
      <c r="Y37" s="155"/>
      <c r="Z37" s="156"/>
      <c r="AB37" s="145"/>
      <c r="AC37" s="144"/>
      <c r="AD37" s="145"/>
      <c r="AE37" s="142"/>
      <c r="AF37" s="73"/>
      <c r="AG37" s="74"/>
      <c r="AH37" s="155"/>
      <c r="AI37" s="156"/>
      <c r="AK37" s="145"/>
      <c r="AL37" s="144"/>
      <c r="AM37" s="145"/>
      <c r="AN37" s="142"/>
      <c r="AO37" s="73"/>
      <c r="AP37" s="74"/>
      <c r="AQ37" s="155"/>
      <c r="AR37" s="156"/>
      <c r="AS37" s="36"/>
      <c r="AT37" s="145"/>
      <c r="AU37" s="144"/>
      <c r="AV37" s="141"/>
      <c r="AW37" s="141"/>
      <c r="AX37" s="159"/>
      <c r="AY37" s="157"/>
      <c r="AZ37" s="157"/>
      <c r="BA37" s="158"/>
      <c r="BC37" s="145"/>
      <c r="BD37" s="144"/>
      <c r="BE37" s="145"/>
      <c r="BF37" s="142"/>
      <c r="BG37" s="142"/>
      <c r="BH37" s="142"/>
      <c r="BI37" s="142"/>
      <c r="BJ37" s="142"/>
      <c r="BK37" s="141"/>
      <c r="BL37" s="142"/>
    </row>
    <row r="38" spans="1:64" x14ac:dyDescent="0.15">
      <c r="A38" s="145"/>
      <c r="B38" s="144"/>
      <c r="C38" s="145"/>
      <c r="D38" s="142"/>
      <c r="E38" s="73"/>
      <c r="F38" s="74"/>
      <c r="G38" s="155"/>
      <c r="H38" s="156"/>
      <c r="J38" s="145"/>
      <c r="K38" s="144"/>
      <c r="L38" s="145"/>
      <c r="M38" s="142"/>
      <c r="N38" s="73"/>
      <c r="O38" s="74"/>
      <c r="P38" s="155"/>
      <c r="Q38" s="156"/>
      <c r="S38" s="145"/>
      <c r="T38" s="144"/>
      <c r="U38" s="145"/>
      <c r="V38" s="142"/>
      <c r="W38" s="73"/>
      <c r="X38" s="74"/>
      <c r="Y38" s="155"/>
      <c r="Z38" s="156"/>
      <c r="AB38" s="145"/>
      <c r="AC38" s="144"/>
      <c r="AD38" s="145"/>
      <c r="AE38" s="142"/>
      <c r="AF38" s="73"/>
      <c r="AG38" s="74"/>
      <c r="AH38" s="155"/>
      <c r="AI38" s="156"/>
      <c r="AK38" s="145"/>
      <c r="AL38" s="144"/>
      <c r="AM38" s="145"/>
      <c r="AN38" s="142"/>
      <c r="AO38" s="73"/>
      <c r="AP38" s="74"/>
      <c r="AQ38" s="155"/>
      <c r="AR38" s="156"/>
      <c r="AS38" s="36"/>
      <c r="AT38" s="145"/>
      <c r="AU38" s="144"/>
      <c r="AV38" s="141"/>
      <c r="AW38" s="141"/>
      <c r="AX38" s="159"/>
      <c r="AY38" s="157"/>
      <c r="AZ38" s="157"/>
      <c r="BA38" s="158"/>
      <c r="BC38" s="145"/>
      <c r="BD38" s="144"/>
      <c r="BE38" s="145"/>
      <c r="BF38" s="142"/>
      <c r="BG38" s="142"/>
      <c r="BH38" s="142"/>
      <c r="BI38" s="142"/>
      <c r="BJ38" s="142"/>
      <c r="BK38" s="141"/>
      <c r="BL38" s="142"/>
    </row>
    <row r="39" spans="1:64" x14ac:dyDescent="0.15">
      <c r="A39" s="145"/>
      <c r="B39" s="144"/>
      <c r="C39" s="145"/>
      <c r="D39" s="142"/>
      <c r="E39" s="73"/>
      <c r="F39" s="74"/>
      <c r="G39" s="155"/>
      <c r="H39" s="156"/>
      <c r="J39" s="145"/>
      <c r="K39" s="144"/>
      <c r="L39" s="145"/>
      <c r="M39" s="142"/>
      <c r="N39" s="73"/>
      <c r="O39" s="74"/>
      <c r="P39" s="155"/>
      <c r="Q39" s="156"/>
      <c r="S39" s="145"/>
      <c r="T39" s="144"/>
      <c r="U39" s="145"/>
      <c r="V39" s="142"/>
      <c r="W39" s="73"/>
      <c r="X39" s="74"/>
      <c r="Y39" s="155"/>
      <c r="Z39" s="156"/>
      <c r="AB39" s="145"/>
      <c r="AC39" s="144"/>
      <c r="AD39" s="145"/>
      <c r="AE39" s="142"/>
      <c r="AF39" s="73"/>
      <c r="AG39" s="74"/>
      <c r="AH39" s="155"/>
      <c r="AI39" s="156"/>
      <c r="AK39" s="145"/>
      <c r="AL39" s="144"/>
      <c r="AM39" s="145"/>
      <c r="AN39" s="142"/>
      <c r="AO39" s="73"/>
      <c r="AP39" s="74"/>
      <c r="AQ39" s="155"/>
      <c r="AR39" s="156"/>
      <c r="AS39" s="36"/>
      <c r="AT39" s="145"/>
      <c r="AU39" s="144"/>
      <c r="AV39" s="141"/>
      <c r="AW39" s="141"/>
      <c r="AX39" s="159"/>
      <c r="AY39" s="157"/>
      <c r="AZ39" s="157"/>
      <c r="BA39" s="158"/>
      <c r="BC39" s="145"/>
      <c r="BD39" s="144"/>
      <c r="BE39" s="145"/>
      <c r="BF39" s="142"/>
      <c r="BG39" s="142"/>
      <c r="BH39" s="142"/>
      <c r="BI39" s="142"/>
      <c r="BJ39" s="142"/>
      <c r="BK39" s="141"/>
      <c r="BL39" s="142"/>
    </row>
    <row r="40" spans="1:64" x14ac:dyDescent="0.15">
      <c r="A40" s="145"/>
      <c r="B40" s="144"/>
      <c r="C40" s="145"/>
      <c r="D40" s="142"/>
      <c r="E40" s="75"/>
      <c r="F40" s="76"/>
      <c r="G40" s="155"/>
      <c r="H40" s="156"/>
      <c r="J40" s="145"/>
      <c r="K40" s="144"/>
      <c r="L40" s="145"/>
      <c r="M40" s="142"/>
      <c r="N40" s="75"/>
      <c r="O40" s="76"/>
      <c r="P40" s="155"/>
      <c r="Q40" s="156"/>
      <c r="S40" s="145"/>
      <c r="T40" s="144"/>
      <c r="U40" s="145"/>
      <c r="V40" s="142"/>
      <c r="W40" s="75"/>
      <c r="X40" s="76"/>
      <c r="Y40" s="155"/>
      <c r="Z40" s="156"/>
      <c r="AB40" s="145"/>
      <c r="AC40" s="144"/>
      <c r="AD40" s="145"/>
      <c r="AE40" s="142"/>
      <c r="AF40" s="75"/>
      <c r="AG40" s="76"/>
      <c r="AH40" s="155"/>
      <c r="AI40" s="156"/>
      <c r="AK40" s="145"/>
      <c r="AL40" s="144"/>
      <c r="AM40" s="145"/>
      <c r="AN40" s="142"/>
      <c r="AO40" s="75"/>
      <c r="AP40" s="76"/>
      <c r="AQ40" s="155"/>
      <c r="AR40" s="156"/>
      <c r="AS40" s="36"/>
      <c r="AT40" s="145"/>
      <c r="AU40" s="144"/>
      <c r="AV40" s="141"/>
      <c r="AW40" s="141"/>
      <c r="AX40" s="159"/>
      <c r="AY40" s="157"/>
      <c r="AZ40" s="157"/>
      <c r="BA40" s="158"/>
      <c r="BC40" s="145"/>
      <c r="BD40" s="144"/>
      <c r="BE40" s="145"/>
      <c r="BF40" s="142"/>
      <c r="BG40" s="142"/>
      <c r="BH40" s="142"/>
      <c r="BI40" s="142"/>
      <c r="BJ40" s="142"/>
      <c r="BK40" s="141"/>
      <c r="BL40" s="142"/>
    </row>
    <row r="41" spans="1:64" x14ac:dyDescent="0.15">
      <c r="A41" s="145"/>
      <c r="B41" s="144">
        <v>5.3</v>
      </c>
      <c r="C41" s="145" t="s">
        <v>45</v>
      </c>
      <c r="D41" s="142">
        <v>6</v>
      </c>
      <c r="E41" s="77"/>
      <c r="F41" s="72"/>
      <c r="G41" s="155">
        <f>SUM(F41:F45)</f>
        <v>0</v>
      </c>
      <c r="H41" s="156" t="str">
        <f t="shared" ref="H41" si="64">IF(G41&gt;D41,"✓","")</f>
        <v/>
      </c>
      <c r="J41" s="145"/>
      <c r="K41" s="144">
        <v>5.3</v>
      </c>
      <c r="L41" s="145" t="s">
        <v>45</v>
      </c>
      <c r="M41" s="142">
        <v>6</v>
      </c>
      <c r="N41" s="77"/>
      <c r="O41" s="72"/>
      <c r="P41" s="155">
        <f>SUM(O41:O45)</f>
        <v>0</v>
      </c>
      <c r="Q41" s="156" t="str">
        <f>IF(P41&gt;M41,"✓","")</f>
        <v/>
      </c>
      <c r="S41" s="145"/>
      <c r="T41" s="144">
        <v>5.3</v>
      </c>
      <c r="U41" s="145" t="s">
        <v>45</v>
      </c>
      <c r="V41" s="142">
        <v>6</v>
      </c>
      <c r="W41" s="77"/>
      <c r="X41" s="72"/>
      <c r="Y41" s="155">
        <f>SUM(X41:X45)</f>
        <v>0</v>
      </c>
      <c r="Z41" s="156" t="str">
        <f t="shared" ref="Z41" si="65">IF(Y41&gt;V41,"✓","")</f>
        <v/>
      </c>
      <c r="AB41" s="145"/>
      <c r="AC41" s="144">
        <v>5.3</v>
      </c>
      <c r="AD41" s="145" t="s">
        <v>45</v>
      </c>
      <c r="AE41" s="142">
        <v>6</v>
      </c>
      <c r="AF41" s="77"/>
      <c r="AG41" s="72"/>
      <c r="AH41" s="155">
        <f>SUM(AG41:AG45)</f>
        <v>0</v>
      </c>
      <c r="AI41" s="156" t="str">
        <f t="shared" ref="AI41" si="66">IF(AH41&gt;AE41,"✓","")</f>
        <v/>
      </c>
      <c r="AK41" s="145"/>
      <c r="AL41" s="144">
        <v>5.3</v>
      </c>
      <c r="AM41" s="145" t="s">
        <v>45</v>
      </c>
      <c r="AN41" s="142">
        <v>6</v>
      </c>
      <c r="AO41" s="77"/>
      <c r="AP41" s="72"/>
      <c r="AQ41" s="155">
        <f>SUM(AP41:AP45)</f>
        <v>0</v>
      </c>
      <c r="AR41" s="156" t="str">
        <f t="shared" ref="AR41" si="67">IF(AQ41&gt;AN41,"✓","")</f>
        <v/>
      </c>
      <c r="AS41" s="36"/>
      <c r="AT41" s="145"/>
      <c r="AU41" s="144">
        <v>5.3</v>
      </c>
      <c r="AV41" s="141">
        <v>15</v>
      </c>
      <c r="AW41" s="141">
        <f>G41+P41+Y41+AH41+AQ41</f>
        <v>0</v>
      </c>
      <c r="AX41" s="159" t="str">
        <f t="shared" ref="AX41" si="68">IF(AW41&gt;AV41,"✓","")</f>
        <v/>
      </c>
      <c r="AY41" s="157"/>
      <c r="AZ41" s="157"/>
      <c r="BA41" s="158"/>
      <c r="BC41" s="145"/>
      <c r="BD41" s="144">
        <v>5.3</v>
      </c>
      <c r="BE41" s="145" t="s">
        <v>45</v>
      </c>
      <c r="BF41" s="142">
        <f t="shared" ref="BF41" si="69">G41</f>
        <v>0</v>
      </c>
      <c r="BG41" s="142">
        <f t="shared" ref="BG41" si="70">P41</f>
        <v>0</v>
      </c>
      <c r="BH41" s="142">
        <f t="shared" ref="BH41" si="71">Y41</f>
        <v>0</v>
      </c>
      <c r="BI41" s="142">
        <f t="shared" ref="BI41" si="72">AH41</f>
        <v>0</v>
      </c>
      <c r="BJ41" s="142">
        <f t="shared" ref="BJ41" si="73">AQ41</f>
        <v>0</v>
      </c>
      <c r="BK41" s="141">
        <f t="shared" ref="BK41" si="74">AW41</f>
        <v>0</v>
      </c>
      <c r="BL41" s="142"/>
    </row>
    <row r="42" spans="1:64" x14ac:dyDescent="0.15">
      <c r="A42" s="145"/>
      <c r="B42" s="144"/>
      <c r="C42" s="145"/>
      <c r="D42" s="142"/>
      <c r="E42" s="73"/>
      <c r="F42" s="74"/>
      <c r="G42" s="155"/>
      <c r="H42" s="156"/>
      <c r="J42" s="145"/>
      <c r="K42" s="144"/>
      <c r="L42" s="145"/>
      <c r="M42" s="142"/>
      <c r="N42" s="73"/>
      <c r="O42" s="74"/>
      <c r="P42" s="155"/>
      <c r="Q42" s="156"/>
      <c r="S42" s="145"/>
      <c r="T42" s="144"/>
      <c r="U42" s="145"/>
      <c r="V42" s="142"/>
      <c r="W42" s="73"/>
      <c r="X42" s="74"/>
      <c r="Y42" s="155"/>
      <c r="Z42" s="156"/>
      <c r="AB42" s="145"/>
      <c r="AC42" s="144"/>
      <c r="AD42" s="145"/>
      <c r="AE42" s="142"/>
      <c r="AF42" s="73"/>
      <c r="AG42" s="74"/>
      <c r="AH42" s="155"/>
      <c r="AI42" s="156"/>
      <c r="AK42" s="145"/>
      <c r="AL42" s="144"/>
      <c r="AM42" s="145"/>
      <c r="AN42" s="142"/>
      <c r="AO42" s="73"/>
      <c r="AP42" s="74"/>
      <c r="AQ42" s="155"/>
      <c r="AR42" s="156"/>
      <c r="AS42" s="36"/>
      <c r="AT42" s="145"/>
      <c r="AU42" s="144"/>
      <c r="AV42" s="141"/>
      <c r="AW42" s="141"/>
      <c r="AX42" s="159"/>
      <c r="AY42" s="157"/>
      <c r="AZ42" s="157"/>
      <c r="BA42" s="158"/>
      <c r="BC42" s="145"/>
      <c r="BD42" s="144"/>
      <c r="BE42" s="145"/>
      <c r="BF42" s="142"/>
      <c r="BG42" s="142"/>
      <c r="BH42" s="142"/>
      <c r="BI42" s="142"/>
      <c r="BJ42" s="142"/>
      <c r="BK42" s="141"/>
      <c r="BL42" s="142"/>
    </row>
    <row r="43" spans="1:64" x14ac:dyDescent="0.15">
      <c r="A43" s="145"/>
      <c r="B43" s="144"/>
      <c r="C43" s="145"/>
      <c r="D43" s="142"/>
      <c r="E43" s="73"/>
      <c r="F43" s="74"/>
      <c r="G43" s="155"/>
      <c r="H43" s="156"/>
      <c r="J43" s="145"/>
      <c r="K43" s="144"/>
      <c r="L43" s="145"/>
      <c r="M43" s="142"/>
      <c r="N43" s="73"/>
      <c r="O43" s="74"/>
      <c r="P43" s="155"/>
      <c r="Q43" s="156"/>
      <c r="S43" s="145"/>
      <c r="T43" s="144"/>
      <c r="U43" s="145"/>
      <c r="V43" s="142"/>
      <c r="W43" s="73"/>
      <c r="X43" s="74"/>
      <c r="Y43" s="155"/>
      <c r="Z43" s="156"/>
      <c r="AB43" s="145"/>
      <c r="AC43" s="144"/>
      <c r="AD43" s="145"/>
      <c r="AE43" s="142"/>
      <c r="AF43" s="73"/>
      <c r="AG43" s="74"/>
      <c r="AH43" s="155"/>
      <c r="AI43" s="156"/>
      <c r="AK43" s="145"/>
      <c r="AL43" s="144"/>
      <c r="AM43" s="145"/>
      <c r="AN43" s="142"/>
      <c r="AO43" s="73"/>
      <c r="AP43" s="74"/>
      <c r="AQ43" s="155"/>
      <c r="AR43" s="156"/>
      <c r="AS43" s="36"/>
      <c r="AT43" s="145"/>
      <c r="AU43" s="144"/>
      <c r="AV43" s="141"/>
      <c r="AW43" s="141"/>
      <c r="AX43" s="159"/>
      <c r="AY43" s="157"/>
      <c r="AZ43" s="157"/>
      <c r="BA43" s="158"/>
      <c r="BC43" s="145"/>
      <c r="BD43" s="144"/>
      <c r="BE43" s="145"/>
      <c r="BF43" s="142"/>
      <c r="BG43" s="142"/>
      <c r="BH43" s="142"/>
      <c r="BI43" s="142"/>
      <c r="BJ43" s="142"/>
      <c r="BK43" s="141"/>
      <c r="BL43" s="142"/>
    </row>
    <row r="44" spans="1:64" x14ac:dyDescent="0.15">
      <c r="A44" s="145"/>
      <c r="B44" s="144"/>
      <c r="C44" s="145"/>
      <c r="D44" s="142"/>
      <c r="E44" s="73"/>
      <c r="F44" s="74"/>
      <c r="G44" s="155"/>
      <c r="H44" s="156"/>
      <c r="J44" s="145"/>
      <c r="K44" s="144"/>
      <c r="L44" s="145"/>
      <c r="M44" s="142"/>
      <c r="N44" s="73"/>
      <c r="O44" s="74"/>
      <c r="P44" s="155"/>
      <c r="Q44" s="156"/>
      <c r="S44" s="145"/>
      <c r="T44" s="144"/>
      <c r="U44" s="145"/>
      <c r="V44" s="142"/>
      <c r="W44" s="73"/>
      <c r="X44" s="74"/>
      <c r="Y44" s="155"/>
      <c r="Z44" s="156"/>
      <c r="AB44" s="145"/>
      <c r="AC44" s="144"/>
      <c r="AD44" s="145"/>
      <c r="AE44" s="142"/>
      <c r="AF44" s="73"/>
      <c r="AG44" s="74"/>
      <c r="AH44" s="155"/>
      <c r="AI44" s="156"/>
      <c r="AK44" s="145"/>
      <c r="AL44" s="144"/>
      <c r="AM44" s="145"/>
      <c r="AN44" s="142"/>
      <c r="AO44" s="73"/>
      <c r="AP44" s="74"/>
      <c r="AQ44" s="155"/>
      <c r="AR44" s="156"/>
      <c r="AS44" s="36"/>
      <c r="AT44" s="145"/>
      <c r="AU44" s="144"/>
      <c r="AV44" s="141"/>
      <c r="AW44" s="141"/>
      <c r="AX44" s="159"/>
      <c r="AY44" s="157"/>
      <c r="AZ44" s="157"/>
      <c r="BA44" s="158"/>
      <c r="BC44" s="145"/>
      <c r="BD44" s="144"/>
      <c r="BE44" s="145"/>
      <c r="BF44" s="142"/>
      <c r="BG44" s="142"/>
      <c r="BH44" s="142"/>
      <c r="BI44" s="142"/>
      <c r="BJ44" s="142"/>
      <c r="BK44" s="141"/>
      <c r="BL44" s="142"/>
    </row>
    <row r="45" spans="1:64" x14ac:dyDescent="0.15">
      <c r="A45" s="145"/>
      <c r="B45" s="144"/>
      <c r="C45" s="145"/>
      <c r="D45" s="142"/>
      <c r="E45" s="75"/>
      <c r="F45" s="76"/>
      <c r="G45" s="155"/>
      <c r="H45" s="156"/>
      <c r="J45" s="145"/>
      <c r="K45" s="144"/>
      <c r="L45" s="145"/>
      <c r="M45" s="142"/>
      <c r="N45" s="75"/>
      <c r="O45" s="76"/>
      <c r="P45" s="155"/>
      <c r="Q45" s="156"/>
      <c r="S45" s="145"/>
      <c r="T45" s="144"/>
      <c r="U45" s="145"/>
      <c r="V45" s="142"/>
      <c r="W45" s="75"/>
      <c r="X45" s="76"/>
      <c r="Y45" s="155"/>
      <c r="Z45" s="156"/>
      <c r="AB45" s="145"/>
      <c r="AC45" s="144"/>
      <c r="AD45" s="145"/>
      <c r="AE45" s="142"/>
      <c r="AF45" s="75"/>
      <c r="AG45" s="76"/>
      <c r="AH45" s="155"/>
      <c r="AI45" s="156"/>
      <c r="AK45" s="145"/>
      <c r="AL45" s="144"/>
      <c r="AM45" s="145"/>
      <c r="AN45" s="142"/>
      <c r="AO45" s="75"/>
      <c r="AP45" s="76"/>
      <c r="AQ45" s="155"/>
      <c r="AR45" s="156"/>
      <c r="AS45" s="36"/>
      <c r="AT45" s="145"/>
      <c r="AU45" s="144"/>
      <c r="AV45" s="141"/>
      <c r="AW45" s="141"/>
      <c r="AX45" s="159"/>
      <c r="AY45" s="157"/>
      <c r="AZ45" s="157"/>
      <c r="BA45" s="158"/>
      <c r="BC45" s="145"/>
      <c r="BD45" s="144"/>
      <c r="BE45" s="145"/>
      <c r="BF45" s="142"/>
      <c r="BG45" s="142"/>
      <c r="BH45" s="142"/>
      <c r="BI45" s="142"/>
      <c r="BJ45" s="142"/>
      <c r="BK45" s="141"/>
      <c r="BL45" s="142"/>
    </row>
    <row r="46" spans="1:64" ht="11.25" customHeight="1" x14ac:dyDescent="0.15">
      <c r="A46" s="145" t="s">
        <v>19</v>
      </c>
      <c r="B46" s="144">
        <v>6</v>
      </c>
      <c r="C46" s="145" t="s">
        <v>46</v>
      </c>
      <c r="D46" s="142">
        <v>10</v>
      </c>
      <c r="E46" s="77"/>
      <c r="F46" s="72"/>
      <c r="G46" s="155">
        <f>SUM(F46:F50)</f>
        <v>0</v>
      </c>
      <c r="H46" s="156" t="str">
        <f>IF(G46&gt;D46,"✓","")</f>
        <v/>
      </c>
      <c r="J46" s="145" t="s">
        <v>19</v>
      </c>
      <c r="K46" s="144">
        <v>6</v>
      </c>
      <c r="L46" s="145" t="s">
        <v>46</v>
      </c>
      <c r="M46" s="142">
        <v>10</v>
      </c>
      <c r="N46" s="77"/>
      <c r="O46" s="72"/>
      <c r="P46" s="155">
        <f>SUM(O46:O50)</f>
        <v>0</v>
      </c>
      <c r="Q46" s="156" t="str">
        <f>IF(P46&gt;M46,"✓","")</f>
        <v/>
      </c>
      <c r="S46" s="145" t="s">
        <v>19</v>
      </c>
      <c r="T46" s="144">
        <v>6</v>
      </c>
      <c r="U46" s="145" t="s">
        <v>46</v>
      </c>
      <c r="V46" s="142">
        <v>10</v>
      </c>
      <c r="W46" s="77"/>
      <c r="X46" s="72"/>
      <c r="Y46" s="155">
        <f>SUM(X46:X50)</f>
        <v>0</v>
      </c>
      <c r="Z46" s="156" t="str">
        <f>IF(Y46&gt;V46,"✓","")</f>
        <v/>
      </c>
      <c r="AB46" s="145" t="s">
        <v>19</v>
      </c>
      <c r="AC46" s="144">
        <v>6</v>
      </c>
      <c r="AD46" s="145" t="s">
        <v>46</v>
      </c>
      <c r="AE46" s="142">
        <v>10</v>
      </c>
      <c r="AF46" s="77"/>
      <c r="AG46" s="72"/>
      <c r="AH46" s="155">
        <f>SUM(AG46:AG50)</f>
        <v>0</v>
      </c>
      <c r="AI46" s="156" t="str">
        <f>IF(AH46&gt;AE46,"✓","")</f>
        <v/>
      </c>
      <c r="AK46" s="145" t="s">
        <v>19</v>
      </c>
      <c r="AL46" s="144">
        <v>6</v>
      </c>
      <c r="AM46" s="145" t="s">
        <v>46</v>
      </c>
      <c r="AN46" s="142">
        <v>10</v>
      </c>
      <c r="AO46" s="77"/>
      <c r="AP46" s="72"/>
      <c r="AQ46" s="155">
        <f>SUM(AP46:AP50)</f>
        <v>0</v>
      </c>
      <c r="AR46" s="156" t="str">
        <f>IF(AQ46&gt;AN46,"✓","")</f>
        <v/>
      </c>
      <c r="AS46" s="36"/>
      <c r="AT46" s="145" t="s">
        <v>19</v>
      </c>
      <c r="AU46" s="144">
        <v>6</v>
      </c>
      <c r="AV46" s="141">
        <v>30</v>
      </c>
      <c r="AW46" s="141">
        <f>G46+P46+Y46+AH46+AQ46</f>
        <v>0</v>
      </c>
      <c r="AX46" s="159" t="str">
        <f t="shared" ref="AX46" si="75">IF(AW46&gt;AV46,"✓","")</f>
        <v/>
      </c>
      <c r="AY46" s="157">
        <v>30</v>
      </c>
      <c r="AZ46" s="157">
        <f>SUM(AW46)</f>
        <v>0</v>
      </c>
      <c r="BA46" s="158" t="str">
        <f>IF(AZ46&gt;AY46,"✓","")</f>
        <v/>
      </c>
      <c r="BC46" s="145" t="s">
        <v>19</v>
      </c>
      <c r="BD46" s="144">
        <v>6</v>
      </c>
      <c r="BE46" s="145" t="s">
        <v>46</v>
      </c>
      <c r="BF46" s="142">
        <f t="shared" ref="BF46" si="76">G46</f>
        <v>0</v>
      </c>
      <c r="BG46" s="142">
        <f t="shared" ref="BG46" si="77">P46</f>
        <v>0</v>
      </c>
      <c r="BH46" s="142">
        <f t="shared" ref="BH46" si="78">Y46</f>
        <v>0</v>
      </c>
      <c r="BI46" s="142">
        <f t="shared" ref="BI46" si="79">AH46</f>
        <v>0</v>
      </c>
      <c r="BJ46" s="142">
        <f t="shared" ref="BJ46" si="80">AQ46</f>
        <v>0</v>
      </c>
      <c r="BK46" s="141">
        <f t="shared" ref="BK46" si="81">AW46</f>
        <v>0</v>
      </c>
      <c r="BL46" s="142">
        <f>AZ46</f>
        <v>0</v>
      </c>
    </row>
    <row r="47" spans="1:64" x14ac:dyDescent="0.15">
      <c r="A47" s="145"/>
      <c r="B47" s="144"/>
      <c r="C47" s="145"/>
      <c r="D47" s="142"/>
      <c r="E47" s="73"/>
      <c r="F47" s="74"/>
      <c r="G47" s="155"/>
      <c r="H47" s="156"/>
      <c r="J47" s="145"/>
      <c r="K47" s="144"/>
      <c r="L47" s="145"/>
      <c r="M47" s="142"/>
      <c r="N47" s="73"/>
      <c r="O47" s="74"/>
      <c r="P47" s="155"/>
      <c r="Q47" s="156"/>
      <c r="S47" s="145"/>
      <c r="T47" s="144"/>
      <c r="U47" s="145"/>
      <c r="V47" s="142"/>
      <c r="W47" s="73"/>
      <c r="X47" s="74"/>
      <c r="Y47" s="155"/>
      <c r="Z47" s="156"/>
      <c r="AB47" s="145"/>
      <c r="AC47" s="144"/>
      <c r="AD47" s="145"/>
      <c r="AE47" s="142"/>
      <c r="AF47" s="73"/>
      <c r="AG47" s="74"/>
      <c r="AH47" s="155"/>
      <c r="AI47" s="156"/>
      <c r="AK47" s="145"/>
      <c r="AL47" s="144"/>
      <c r="AM47" s="145"/>
      <c r="AN47" s="142"/>
      <c r="AO47" s="73"/>
      <c r="AP47" s="74"/>
      <c r="AQ47" s="155"/>
      <c r="AR47" s="156"/>
      <c r="AS47" s="36"/>
      <c r="AT47" s="145"/>
      <c r="AU47" s="144"/>
      <c r="AV47" s="141"/>
      <c r="AW47" s="141"/>
      <c r="AX47" s="159"/>
      <c r="AY47" s="157"/>
      <c r="AZ47" s="157"/>
      <c r="BA47" s="158"/>
      <c r="BC47" s="145"/>
      <c r="BD47" s="144"/>
      <c r="BE47" s="145"/>
      <c r="BF47" s="142"/>
      <c r="BG47" s="142"/>
      <c r="BH47" s="142"/>
      <c r="BI47" s="142"/>
      <c r="BJ47" s="142"/>
      <c r="BK47" s="141"/>
      <c r="BL47" s="142"/>
    </row>
    <row r="48" spans="1:64" x14ac:dyDescent="0.15">
      <c r="A48" s="145"/>
      <c r="B48" s="144"/>
      <c r="C48" s="145"/>
      <c r="D48" s="142"/>
      <c r="E48" s="73"/>
      <c r="F48" s="74"/>
      <c r="G48" s="155"/>
      <c r="H48" s="156"/>
      <c r="J48" s="145"/>
      <c r="K48" s="144"/>
      <c r="L48" s="145"/>
      <c r="M48" s="142"/>
      <c r="N48" s="73"/>
      <c r="O48" s="74"/>
      <c r="P48" s="155"/>
      <c r="Q48" s="156"/>
      <c r="S48" s="145"/>
      <c r="T48" s="144"/>
      <c r="U48" s="145"/>
      <c r="V48" s="142"/>
      <c r="W48" s="73"/>
      <c r="X48" s="74"/>
      <c r="Y48" s="155"/>
      <c r="Z48" s="156"/>
      <c r="AB48" s="145"/>
      <c r="AC48" s="144"/>
      <c r="AD48" s="145"/>
      <c r="AE48" s="142"/>
      <c r="AF48" s="73"/>
      <c r="AG48" s="74"/>
      <c r="AH48" s="155"/>
      <c r="AI48" s="156"/>
      <c r="AK48" s="145"/>
      <c r="AL48" s="144"/>
      <c r="AM48" s="145"/>
      <c r="AN48" s="142"/>
      <c r="AO48" s="73"/>
      <c r="AP48" s="74"/>
      <c r="AQ48" s="155"/>
      <c r="AR48" s="156"/>
      <c r="AS48" s="36"/>
      <c r="AT48" s="145"/>
      <c r="AU48" s="144"/>
      <c r="AV48" s="141"/>
      <c r="AW48" s="141"/>
      <c r="AX48" s="159"/>
      <c r="AY48" s="157"/>
      <c r="AZ48" s="157"/>
      <c r="BA48" s="158"/>
      <c r="BC48" s="145"/>
      <c r="BD48" s="144"/>
      <c r="BE48" s="145"/>
      <c r="BF48" s="142"/>
      <c r="BG48" s="142"/>
      <c r="BH48" s="142"/>
      <c r="BI48" s="142"/>
      <c r="BJ48" s="142"/>
      <c r="BK48" s="141"/>
      <c r="BL48" s="142"/>
    </row>
    <row r="49" spans="1:64" x14ac:dyDescent="0.15">
      <c r="A49" s="145"/>
      <c r="B49" s="144"/>
      <c r="C49" s="145"/>
      <c r="D49" s="142"/>
      <c r="E49" s="73"/>
      <c r="F49" s="74"/>
      <c r="G49" s="155"/>
      <c r="H49" s="156"/>
      <c r="J49" s="145"/>
      <c r="K49" s="144"/>
      <c r="L49" s="145"/>
      <c r="M49" s="142"/>
      <c r="N49" s="73"/>
      <c r="O49" s="74"/>
      <c r="P49" s="155"/>
      <c r="Q49" s="156"/>
      <c r="S49" s="145"/>
      <c r="T49" s="144"/>
      <c r="U49" s="145"/>
      <c r="V49" s="142"/>
      <c r="W49" s="73"/>
      <c r="X49" s="74"/>
      <c r="Y49" s="155"/>
      <c r="Z49" s="156"/>
      <c r="AB49" s="145"/>
      <c r="AC49" s="144"/>
      <c r="AD49" s="145"/>
      <c r="AE49" s="142"/>
      <c r="AF49" s="73"/>
      <c r="AG49" s="74"/>
      <c r="AH49" s="155"/>
      <c r="AI49" s="156"/>
      <c r="AK49" s="145"/>
      <c r="AL49" s="144"/>
      <c r="AM49" s="145"/>
      <c r="AN49" s="142"/>
      <c r="AO49" s="73"/>
      <c r="AP49" s="74"/>
      <c r="AQ49" s="155"/>
      <c r="AR49" s="156"/>
      <c r="AS49" s="36"/>
      <c r="AT49" s="145"/>
      <c r="AU49" s="144"/>
      <c r="AV49" s="141"/>
      <c r="AW49" s="141"/>
      <c r="AX49" s="159"/>
      <c r="AY49" s="157"/>
      <c r="AZ49" s="157"/>
      <c r="BA49" s="158"/>
      <c r="BC49" s="145"/>
      <c r="BD49" s="144"/>
      <c r="BE49" s="145"/>
      <c r="BF49" s="142"/>
      <c r="BG49" s="142"/>
      <c r="BH49" s="142"/>
      <c r="BI49" s="142"/>
      <c r="BJ49" s="142"/>
      <c r="BK49" s="141"/>
      <c r="BL49" s="142"/>
    </row>
    <row r="50" spans="1:64" x14ac:dyDescent="0.15">
      <c r="A50" s="145"/>
      <c r="B50" s="144"/>
      <c r="C50" s="145"/>
      <c r="D50" s="142"/>
      <c r="E50" s="75"/>
      <c r="F50" s="76"/>
      <c r="G50" s="155"/>
      <c r="H50" s="156"/>
      <c r="J50" s="145"/>
      <c r="K50" s="144"/>
      <c r="L50" s="145"/>
      <c r="M50" s="142"/>
      <c r="N50" s="75"/>
      <c r="O50" s="76"/>
      <c r="P50" s="155"/>
      <c r="Q50" s="156"/>
      <c r="S50" s="145"/>
      <c r="T50" s="144"/>
      <c r="U50" s="145"/>
      <c r="V50" s="142"/>
      <c r="W50" s="75"/>
      <c r="X50" s="76"/>
      <c r="Y50" s="155"/>
      <c r="Z50" s="156"/>
      <c r="AB50" s="145"/>
      <c r="AC50" s="144"/>
      <c r="AD50" s="145"/>
      <c r="AE50" s="142"/>
      <c r="AF50" s="75"/>
      <c r="AG50" s="76"/>
      <c r="AH50" s="155"/>
      <c r="AI50" s="156"/>
      <c r="AK50" s="145"/>
      <c r="AL50" s="144"/>
      <c r="AM50" s="145"/>
      <c r="AN50" s="142"/>
      <c r="AO50" s="75"/>
      <c r="AP50" s="76"/>
      <c r="AQ50" s="155"/>
      <c r="AR50" s="156"/>
      <c r="AS50" s="36"/>
      <c r="AT50" s="145"/>
      <c r="AU50" s="144"/>
      <c r="AV50" s="141"/>
      <c r="AW50" s="141"/>
      <c r="AX50" s="159"/>
      <c r="AY50" s="157"/>
      <c r="AZ50" s="157"/>
      <c r="BA50" s="158"/>
      <c r="BC50" s="145"/>
      <c r="BD50" s="144"/>
      <c r="BE50" s="145"/>
      <c r="BF50" s="142"/>
      <c r="BG50" s="142"/>
      <c r="BH50" s="142"/>
      <c r="BI50" s="142"/>
      <c r="BJ50" s="142"/>
      <c r="BK50" s="141"/>
      <c r="BL50" s="142"/>
    </row>
    <row r="51" spans="1:64" ht="11.25" customHeight="1" x14ac:dyDescent="0.15">
      <c r="A51" s="145" t="s">
        <v>34</v>
      </c>
      <c r="B51" s="144">
        <v>7.1</v>
      </c>
      <c r="C51" s="145" t="s">
        <v>47</v>
      </c>
      <c r="D51" s="142">
        <v>10</v>
      </c>
      <c r="E51" s="77"/>
      <c r="F51" s="72"/>
      <c r="G51" s="155">
        <f>SUM(F51:F55)</f>
        <v>0</v>
      </c>
      <c r="H51" s="156" t="str">
        <f>IF(G51&gt;D51,"✓","")</f>
        <v/>
      </c>
      <c r="J51" s="145" t="s">
        <v>34</v>
      </c>
      <c r="K51" s="144">
        <v>7.1</v>
      </c>
      <c r="L51" s="145" t="s">
        <v>47</v>
      </c>
      <c r="M51" s="142">
        <v>10</v>
      </c>
      <c r="N51" s="77"/>
      <c r="O51" s="72"/>
      <c r="P51" s="155">
        <f>SUM(O51:O55)</f>
        <v>0</v>
      </c>
      <c r="Q51" s="156" t="str">
        <f>IF(P51&gt;M51,"✓","")</f>
        <v/>
      </c>
      <c r="S51" s="145" t="s">
        <v>34</v>
      </c>
      <c r="T51" s="144">
        <v>7.1</v>
      </c>
      <c r="U51" s="145" t="s">
        <v>47</v>
      </c>
      <c r="V51" s="142">
        <v>10</v>
      </c>
      <c r="W51" s="77"/>
      <c r="X51" s="72"/>
      <c r="Y51" s="155">
        <f>SUM(X51:X55)</f>
        <v>0</v>
      </c>
      <c r="Z51" s="156" t="str">
        <f>IF(Y51&gt;V51,"✓","")</f>
        <v/>
      </c>
      <c r="AB51" s="145" t="s">
        <v>34</v>
      </c>
      <c r="AC51" s="144">
        <v>7.1</v>
      </c>
      <c r="AD51" s="145" t="s">
        <v>47</v>
      </c>
      <c r="AE51" s="142">
        <v>10</v>
      </c>
      <c r="AF51" s="77"/>
      <c r="AG51" s="72"/>
      <c r="AH51" s="155">
        <f>SUM(AG51:AG55)</f>
        <v>0</v>
      </c>
      <c r="AI51" s="156" t="str">
        <f>IF(AH51&gt;AE51,"✓","")</f>
        <v/>
      </c>
      <c r="AK51" s="145" t="s">
        <v>34</v>
      </c>
      <c r="AL51" s="144">
        <v>7.1</v>
      </c>
      <c r="AM51" s="145" t="s">
        <v>47</v>
      </c>
      <c r="AN51" s="142">
        <v>10</v>
      </c>
      <c r="AO51" s="77"/>
      <c r="AP51" s="72"/>
      <c r="AQ51" s="155">
        <f>SUM(AP51:AP55)</f>
        <v>0</v>
      </c>
      <c r="AR51" s="156" t="str">
        <f>IF(AQ51&gt;AN51,"✓","")</f>
        <v/>
      </c>
      <c r="AS51" s="36"/>
      <c r="AT51" s="145" t="s">
        <v>34</v>
      </c>
      <c r="AU51" s="144">
        <v>7.1</v>
      </c>
      <c r="AV51" s="141">
        <v>40</v>
      </c>
      <c r="AW51" s="141">
        <f>G51+P51+Y51+AH51+AQ51</f>
        <v>0</v>
      </c>
      <c r="AX51" s="159" t="str">
        <f t="shared" ref="AX51" si="82">IF(AW51&gt;AV51,"✓","")</f>
        <v/>
      </c>
      <c r="AY51" s="157">
        <v>50</v>
      </c>
      <c r="AZ51" s="157">
        <f>SUM(AW51:AW65)</f>
        <v>0</v>
      </c>
      <c r="BA51" s="158" t="str">
        <f>IF(AZ51&gt;AY51,"✓","")</f>
        <v/>
      </c>
      <c r="BC51" s="145" t="s">
        <v>34</v>
      </c>
      <c r="BD51" s="144">
        <v>7.1</v>
      </c>
      <c r="BE51" s="143" t="s">
        <v>47</v>
      </c>
      <c r="BF51" s="142">
        <f t="shared" ref="BF51" si="83">G51</f>
        <v>0</v>
      </c>
      <c r="BG51" s="142">
        <f t="shared" ref="BG51" si="84">P51</f>
        <v>0</v>
      </c>
      <c r="BH51" s="142">
        <f t="shared" ref="BH51" si="85">Y51</f>
        <v>0</v>
      </c>
      <c r="BI51" s="142">
        <f t="shared" ref="BI51" si="86">AH51</f>
        <v>0</v>
      </c>
      <c r="BJ51" s="142">
        <f t="shared" ref="BJ51" si="87">AQ51</f>
        <v>0</v>
      </c>
      <c r="BK51" s="141">
        <f t="shared" ref="BK51" si="88">AW51</f>
        <v>0</v>
      </c>
      <c r="BL51" s="142">
        <f>AZ51</f>
        <v>0</v>
      </c>
    </row>
    <row r="52" spans="1:64" x14ac:dyDescent="0.15">
      <c r="A52" s="145"/>
      <c r="B52" s="144"/>
      <c r="C52" s="145"/>
      <c r="D52" s="142"/>
      <c r="E52" s="73"/>
      <c r="F52" s="74"/>
      <c r="G52" s="155"/>
      <c r="H52" s="156"/>
      <c r="J52" s="145"/>
      <c r="K52" s="144"/>
      <c r="L52" s="145"/>
      <c r="M52" s="142"/>
      <c r="N52" s="73"/>
      <c r="O52" s="74"/>
      <c r="P52" s="155"/>
      <c r="Q52" s="156"/>
      <c r="S52" s="145"/>
      <c r="T52" s="144"/>
      <c r="U52" s="145"/>
      <c r="V52" s="142"/>
      <c r="W52" s="73"/>
      <c r="X52" s="74"/>
      <c r="Y52" s="155"/>
      <c r="Z52" s="156"/>
      <c r="AB52" s="145"/>
      <c r="AC52" s="144"/>
      <c r="AD52" s="145"/>
      <c r="AE52" s="142"/>
      <c r="AF52" s="73"/>
      <c r="AG52" s="74"/>
      <c r="AH52" s="155"/>
      <c r="AI52" s="156"/>
      <c r="AK52" s="145"/>
      <c r="AL52" s="144"/>
      <c r="AM52" s="145"/>
      <c r="AN52" s="142"/>
      <c r="AO52" s="73"/>
      <c r="AP52" s="74"/>
      <c r="AQ52" s="155"/>
      <c r="AR52" s="156"/>
      <c r="AS52" s="36"/>
      <c r="AT52" s="145"/>
      <c r="AU52" s="144"/>
      <c r="AV52" s="141"/>
      <c r="AW52" s="141"/>
      <c r="AX52" s="159"/>
      <c r="AY52" s="157"/>
      <c r="AZ52" s="157"/>
      <c r="BA52" s="158"/>
      <c r="BC52" s="145"/>
      <c r="BD52" s="144"/>
      <c r="BE52" s="143"/>
      <c r="BF52" s="142"/>
      <c r="BG52" s="142"/>
      <c r="BH52" s="142"/>
      <c r="BI52" s="142"/>
      <c r="BJ52" s="142"/>
      <c r="BK52" s="141"/>
      <c r="BL52" s="142"/>
    </row>
    <row r="53" spans="1:64" x14ac:dyDescent="0.15">
      <c r="A53" s="145"/>
      <c r="B53" s="144"/>
      <c r="C53" s="145"/>
      <c r="D53" s="142"/>
      <c r="E53" s="73"/>
      <c r="F53" s="74"/>
      <c r="G53" s="155"/>
      <c r="H53" s="156"/>
      <c r="J53" s="145"/>
      <c r="K53" s="144"/>
      <c r="L53" s="145"/>
      <c r="M53" s="142"/>
      <c r="N53" s="73"/>
      <c r="O53" s="74"/>
      <c r="P53" s="155"/>
      <c r="Q53" s="156"/>
      <c r="S53" s="145"/>
      <c r="T53" s="144"/>
      <c r="U53" s="145"/>
      <c r="V53" s="142"/>
      <c r="W53" s="73"/>
      <c r="X53" s="74"/>
      <c r="Y53" s="155"/>
      <c r="Z53" s="156"/>
      <c r="AB53" s="145"/>
      <c r="AC53" s="144"/>
      <c r="AD53" s="145"/>
      <c r="AE53" s="142"/>
      <c r="AF53" s="73"/>
      <c r="AG53" s="74"/>
      <c r="AH53" s="155"/>
      <c r="AI53" s="156"/>
      <c r="AK53" s="145"/>
      <c r="AL53" s="144"/>
      <c r="AM53" s="145"/>
      <c r="AN53" s="142"/>
      <c r="AO53" s="73"/>
      <c r="AP53" s="74"/>
      <c r="AQ53" s="155"/>
      <c r="AR53" s="156"/>
      <c r="AS53" s="36"/>
      <c r="AT53" s="145"/>
      <c r="AU53" s="144"/>
      <c r="AV53" s="141"/>
      <c r="AW53" s="141"/>
      <c r="AX53" s="159"/>
      <c r="AY53" s="157"/>
      <c r="AZ53" s="157"/>
      <c r="BA53" s="158"/>
      <c r="BC53" s="145"/>
      <c r="BD53" s="144"/>
      <c r="BE53" s="143"/>
      <c r="BF53" s="142"/>
      <c r="BG53" s="142"/>
      <c r="BH53" s="142"/>
      <c r="BI53" s="142"/>
      <c r="BJ53" s="142"/>
      <c r="BK53" s="141"/>
      <c r="BL53" s="142"/>
    </row>
    <row r="54" spans="1:64" x14ac:dyDescent="0.15">
      <c r="A54" s="145"/>
      <c r="B54" s="144"/>
      <c r="C54" s="145"/>
      <c r="D54" s="142"/>
      <c r="E54" s="73"/>
      <c r="F54" s="74"/>
      <c r="G54" s="155"/>
      <c r="H54" s="156"/>
      <c r="J54" s="145"/>
      <c r="K54" s="144"/>
      <c r="L54" s="145"/>
      <c r="M54" s="142"/>
      <c r="N54" s="73"/>
      <c r="O54" s="74"/>
      <c r="P54" s="155"/>
      <c r="Q54" s="156"/>
      <c r="S54" s="145"/>
      <c r="T54" s="144"/>
      <c r="U54" s="145"/>
      <c r="V54" s="142"/>
      <c r="W54" s="73"/>
      <c r="X54" s="74"/>
      <c r="Y54" s="155"/>
      <c r="Z54" s="156"/>
      <c r="AB54" s="145"/>
      <c r="AC54" s="144"/>
      <c r="AD54" s="145"/>
      <c r="AE54" s="142"/>
      <c r="AF54" s="73"/>
      <c r="AG54" s="74"/>
      <c r="AH54" s="155"/>
      <c r="AI54" s="156"/>
      <c r="AK54" s="145"/>
      <c r="AL54" s="144"/>
      <c r="AM54" s="145"/>
      <c r="AN54" s="142"/>
      <c r="AO54" s="73"/>
      <c r="AP54" s="74"/>
      <c r="AQ54" s="155"/>
      <c r="AR54" s="156"/>
      <c r="AS54" s="36"/>
      <c r="AT54" s="145"/>
      <c r="AU54" s="144"/>
      <c r="AV54" s="141"/>
      <c r="AW54" s="141"/>
      <c r="AX54" s="159"/>
      <c r="AY54" s="157"/>
      <c r="AZ54" s="157"/>
      <c r="BA54" s="158"/>
      <c r="BC54" s="145"/>
      <c r="BD54" s="144"/>
      <c r="BE54" s="143"/>
      <c r="BF54" s="142"/>
      <c r="BG54" s="142"/>
      <c r="BH54" s="142"/>
      <c r="BI54" s="142"/>
      <c r="BJ54" s="142"/>
      <c r="BK54" s="141"/>
      <c r="BL54" s="142"/>
    </row>
    <row r="55" spans="1:64" x14ac:dyDescent="0.15">
      <c r="A55" s="145"/>
      <c r="B55" s="144"/>
      <c r="C55" s="145"/>
      <c r="D55" s="142"/>
      <c r="E55" s="75"/>
      <c r="F55" s="76"/>
      <c r="G55" s="155"/>
      <c r="H55" s="156"/>
      <c r="J55" s="145"/>
      <c r="K55" s="144"/>
      <c r="L55" s="145"/>
      <c r="M55" s="142"/>
      <c r="N55" s="75"/>
      <c r="O55" s="76"/>
      <c r="P55" s="155"/>
      <c r="Q55" s="156"/>
      <c r="S55" s="145"/>
      <c r="T55" s="144"/>
      <c r="U55" s="145"/>
      <c r="V55" s="142"/>
      <c r="W55" s="75"/>
      <c r="X55" s="76"/>
      <c r="Y55" s="155"/>
      <c r="Z55" s="156"/>
      <c r="AB55" s="145"/>
      <c r="AC55" s="144"/>
      <c r="AD55" s="145"/>
      <c r="AE55" s="142"/>
      <c r="AF55" s="75"/>
      <c r="AG55" s="76"/>
      <c r="AH55" s="155"/>
      <c r="AI55" s="156"/>
      <c r="AK55" s="145"/>
      <c r="AL55" s="144"/>
      <c r="AM55" s="145"/>
      <c r="AN55" s="142"/>
      <c r="AO55" s="75"/>
      <c r="AP55" s="76"/>
      <c r="AQ55" s="155"/>
      <c r="AR55" s="156"/>
      <c r="AS55" s="36"/>
      <c r="AT55" s="145"/>
      <c r="AU55" s="144"/>
      <c r="AV55" s="141"/>
      <c r="AW55" s="141"/>
      <c r="AX55" s="159"/>
      <c r="AY55" s="157"/>
      <c r="AZ55" s="157"/>
      <c r="BA55" s="158"/>
      <c r="BC55" s="145"/>
      <c r="BD55" s="144"/>
      <c r="BE55" s="143"/>
      <c r="BF55" s="142"/>
      <c r="BG55" s="142"/>
      <c r="BH55" s="142"/>
      <c r="BI55" s="142"/>
      <c r="BJ55" s="142"/>
      <c r="BK55" s="141"/>
      <c r="BL55" s="142"/>
    </row>
    <row r="56" spans="1:64" ht="11.25" customHeight="1" x14ac:dyDescent="0.15">
      <c r="A56" s="145"/>
      <c r="B56" s="144">
        <v>7.2</v>
      </c>
      <c r="C56" s="145" t="s">
        <v>48</v>
      </c>
      <c r="D56" s="142">
        <v>5</v>
      </c>
      <c r="E56" s="77"/>
      <c r="F56" s="72"/>
      <c r="G56" s="155">
        <f>SUM(F56:F60)</f>
        <v>0</v>
      </c>
      <c r="H56" s="156" t="str">
        <f t="shared" ref="H56" si="89">IF(G56&gt;D56,"✓","")</f>
        <v/>
      </c>
      <c r="J56" s="145"/>
      <c r="K56" s="144">
        <v>7.2</v>
      </c>
      <c r="L56" s="145" t="s">
        <v>48</v>
      </c>
      <c r="M56" s="142">
        <v>5</v>
      </c>
      <c r="N56" s="77"/>
      <c r="O56" s="72"/>
      <c r="P56" s="155">
        <f>SUM(O56:O60)</f>
        <v>0</v>
      </c>
      <c r="Q56" s="156" t="str">
        <f>IF(P56&gt;M56,"✓","")</f>
        <v/>
      </c>
      <c r="S56" s="145"/>
      <c r="T56" s="144">
        <v>7.2</v>
      </c>
      <c r="U56" s="145" t="s">
        <v>48</v>
      </c>
      <c r="V56" s="142">
        <v>5</v>
      </c>
      <c r="W56" s="77"/>
      <c r="X56" s="72"/>
      <c r="Y56" s="155">
        <f>SUM(X56:X60)</f>
        <v>0</v>
      </c>
      <c r="Z56" s="156" t="str">
        <f t="shared" ref="Z56" si="90">IF(Y56&gt;V56,"✓","")</f>
        <v/>
      </c>
      <c r="AB56" s="145"/>
      <c r="AC56" s="144">
        <v>7.2</v>
      </c>
      <c r="AD56" s="145" t="s">
        <v>48</v>
      </c>
      <c r="AE56" s="142">
        <v>5</v>
      </c>
      <c r="AF56" s="77"/>
      <c r="AG56" s="72"/>
      <c r="AH56" s="155">
        <f>SUM(AG56:AG60)</f>
        <v>0</v>
      </c>
      <c r="AI56" s="156" t="str">
        <f t="shared" ref="AI56" si="91">IF(AH56&gt;AE56,"✓","")</f>
        <v/>
      </c>
      <c r="AK56" s="145"/>
      <c r="AL56" s="144">
        <v>7.2</v>
      </c>
      <c r="AM56" s="145" t="s">
        <v>48</v>
      </c>
      <c r="AN56" s="142">
        <v>5</v>
      </c>
      <c r="AO56" s="77"/>
      <c r="AP56" s="72"/>
      <c r="AQ56" s="155">
        <f>SUM(AP56:AP60)</f>
        <v>0</v>
      </c>
      <c r="AR56" s="156" t="str">
        <f t="shared" ref="AR56" si="92">IF(AQ56&gt;AN56,"✓","")</f>
        <v/>
      </c>
      <c r="AS56" s="36"/>
      <c r="AT56" s="145"/>
      <c r="AU56" s="144">
        <v>7.2</v>
      </c>
      <c r="AV56" s="141">
        <v>15</v>
      </c>
      <c r="AW56" s="141">
        <f>G56+P56+Y56+AH56+AQ56</f>
        <v>0</v>
      </c>
      <c r="AX56" s="159" t="str">
        <f t="shared" ref="AX56" si="93">IF(AW56&gt;AV56,"✓","")</f>
        <v/>
      </c>
      <c r="AY56" s="157"/>
      <c r="AZ56" s="157"/>
      <c r="BA56" s="158"/>
      <c r="BC56" s="145"/>
      <c r="BD56" s="144">
        <v>7.2</v>
      </c>
      <c r="BE56" s="145" t="s">
        <v>48</v>
      </c>
      <c r="BF56" s="142">
        <f t="shared" ref="BF56" si="94">G56</f>
        <v>0</v>
      </c>
      <c r="BG56" s="142">
        <f t="shared" ref="BG56" si="95">P56</f>
        <v>0</v>
      </c>
      <c r="BH56" s="142">
        <f t="shared" ref="BH56" si="96">Y56</f>
        <v>0</v>
      </c>
      <c r="BI56" s="142">
        <f t="shared" ref="BI56" si="97">AH56</f>
        <v>0</v>
      </c>
      <c r="BJ56" s="142">
        <f t="shared" ref="BJ56" si="98">AQ56</f>
        <v>0</v>
      </c>
      <c r="BK56" s="141">
        <f t="shared" ref="BK56" si="99">AW56</f>
        <v>0</v>
      </c>
      <c r="BL56" s="142"/>
    </row>
    <row r="57" spans="1:64" x14ac:dyDescent="0.15">
      <c r="A57" s="145"/>
      <c r="B57" s="144"/>
      <c r="C57" s="145"/>
      <c r="D57" s="142"/>
      <c r="E57" s="73"/>
      <c r="F57" s="74"/>
      <c r="G57" s="155"/>
      <c r="H57" s="156"/>
      <c r="J57" s="145"/>
      <c r="K57" s="144"/>
      <c r="L57" s="145"/>
      <c r="M57" s="142"/>
      <c r="N57" s="73"/>
      <c r="O57" s="74"/>
      <c r="P57" s="155"/>
      <c r="Q57" s="156"/>
      <c r="S57" s="145"/>
      <c r="T57" s="144"/>
      <c r="U57" s="145"/>
      <c r="V57" s="142"/>
      <c r="W57" s="73"/>
      <c r="X57" s="74"/>
      <c r="Y57" s="155"/>
      <c r="Z57" s="156"/>
      <c r="AB57" s="145"/>
      <c r="AC57" s="144"/>
      <c r="AD57" s="145"/>
      <c r="AE57" s="142"/>
      <c r="AF57" s="73"/>
      <c r="AG57" s="74"/>
      <c r="AH57" s="155"/>
      <c r="AI57" s="156"/>
      <c r="AK57" s="145"/>
      <c r="AL57" s="144"/>
      <c r="AM57" s="145"/>
      <c r="AN57" s="142"/>
      <c r="AO57" s="73"/>
      <c r="AP57" s="74"/>
      <c r="AQ57" s="155"/>
      <c r="AR57" s="156"/>
      <c r="AS57" s="36"/>
      <c r="AT57" s="145"/>
      <c r="AU57" s="144"/>
      <c r="AV57" s="141"/>
      <c r="AW57" s="141"/>
      <c r="AX57" s="159"/>
      <c r="AY57" s="157"/>
      <c r="AZ57" s="157"/>
      <c r="BA57" s="158"/>
      <c r="BC57" s="145"/>
      <c r="BD57" s="144"/>
      <c r="BE57" s="145"/>
      <c r="BF57" s="142"/>
      <c r="BG57" s="142"/>
      <c r="BH57" s="142"/>
      <c r="BI57" s="142"/>
      <c r="BJ57" s="142"/>
      <c r="BK57" s="141"/>
      <c r="BL57" s="142"/>
    </row>
    <row r="58" spans="1:64" x14ac:dyDescent="0.15">
      <c r="A58" s="145"/>
      <c r="B58" s="144"/>
      <c r="C58" s="145"/>
      <c r="D58" s="142"/>
      <c r="E58" s="73"/>
      <c r="F58" s="74"/>
      <c r="G58" s="155"/>
      <c r="H58" s="156"/>
      <c r="J58" s="145"/>
      <c r="K58" s="144"/>
      <c r="L58" s="145"/>
      <c r="M58" s="142"/>
      <c r="N58" s="73"/>
      <c r="O58" s="74"/>
      <c r="P58" s="155"/>
      <c r="Q58" s="156"/>
      <c r="S58" s="145"/>
      <c r="T58" s="144"/>
      <c r="U58" s="145"/>
      <c r="V58" s="142"/>
      <c r="W58" s="73"/>
      <c r="X58" s="74"/>
      <c r="Y58" s="155"/>
      <c r="Z58" s="156"/>
      <c r="AB58" s="145"/>
      <c r="AC58" s="144"/>
      <c r="AD58" s="145"/>
      <c r="AE58" s="142"/>
      <c r="AF58" s="73"/>
      <c r="AG58" s="74"/>
      <c r="AH58" s="155"/>
      <c r="AI58" s="156"/>
      <c r="AK58" s="145"/>
      <c r="AL58" s="144"/>
      <c r="AM58" s="145"/>
      <c r="AN58" s="142"/>
      <c r="AO58" s="73"/>
      <c r="AP58" s="74"/>
      <c r="AQ58" s="155"/>
      <c r="AR58" s="156"/>
      <c r="AS58" s="36"/>
      <c r="AT58" s="145"/>
      <c r="AU58" s="144"/>
      <c r="AV58" s="141"/>
      <c r="AW58" s="141"/>
      <c r="AX58" s="159"/>
      <c r="AY58" s="157"/>
      <c r="AZ58" s="157"/>
      <c r="BA58" s="158"/>
      <c r="BC58" s="145"/>
      <c r="BD58" s="144"/>
      <c r="BE58" s="145"/>
      <c r="BF58" s="142"/>
      <c r="BG58" s="142"/>
      <c r="BH58" s="142"/>
      <c r="BI58" s="142"/>
      <c r="BJ58" s="142"/>
      <c r="BK58" s="141"/>
      <c r="BL58" s="142"/>
    </row>
    <row r="59" spans="1:64" x14ac:dyDescent="0.15">
      <c r="A59" s="145"/>
      <c r="B59" s="144"/>
      <c r="C59" s="145"/>
      <c r="D59" s="142"/>
      <c r="E59" s="73"/>
      <c r="F59" s="74"/>
      <c r="G59" s="155"/>
      <c r="H59" s="156"/>
      <c r="J59" s="145"/>
      <c r="K59" s="144"/>
      <c r="L59" s="145"/>
      <c r="M59" s="142"/>
      <c r="N59" s="73"/>
      <c r="O59" s="74"/>
      <c r="P59" s="155"/>
      <c r="Q59" s="156"/>
      <c r="S59" s="145"/>
      <c r="T59" s="144"/>
      <c r="U59" s="145"/>
      <c r="V59" s="142"/>
      <c r="W59" s="73"/>
      <c r="X59" s="74"/>
      <c r="Y59" s="155"/>
      <c r="Z59" s="156"/>
      <c r="AB59" s="145"/>
      <c r="AC59" s="144"/>
      <c r="AD59" s="145"/>
      <c r="AE59" s="142"/>
      <c r="AF59" s="73"/>
      <c r="AG59" s="74"/>
      <c r="AH59" s="155"/>
      <c r="AI59" s="156"/>
      <c r="AK59" s="145"/>
      <c r="AL59" s="144"/>
      <c r="AM59" s="145"/>
      <c r="AN59" s="142"/>
      <c r="AO59" s="73"/>
      <c r="AP59" s="74"/>
      <c r="AQ59" s="155"/>
      <c r="AR59" s="156"/>
      <c r="AS59" s="36"/>
      <c r="AT59" s="145"/>
      <c r="AU59" s="144"/>
      <c r="AV59" s="141"/>
      <c r="AW59" s="141"/>
      <c r="AX59" s="159"/>
      <c r="AY59" s="157"/>
      <c r="AZ59" s="157"/>
      <c r="BA59" s="158"/>
      <c r="BC59" s="145"/>
      <c r="BD59" s="144"/>
      <c r="BE59" s="145"/>
      <c r="BF59" s="142"/>
      <c r="BG59" s="142"/>
      <c r="BH59" s="142"/>
      <c r="BI59" s="142"/>
      <c r="BJ59" s="142"/>
      <c r="BK59" s="141"/>
      <c r="BL59" s="142"/>
    </row>
    <row r="60" spans="1:64" x14ac:dyDescent="0.15">
      <c r="A60" s="145"/>
      <c r="B60" s="144"/>
      <c r="C60" s="145"/>
      <c r="D60" s="142"/>
      <c r="E60" s="75"/>
      <c r="F60" s="76"/>
      <c r="G60" s="155"/>
      <c r="H60" s="156"/>
      <c r="J60" s="145"/>
      <c r="K60" s="144"/>
      <c r="L60" s="145"/>
      <c r="M60" s="142"/>
      <c r="N60" s="75"/>
      <c r="O60" s="76"/>
      <c r="P60" s="155"/>
      <c r="Q60" s="156"/>
      <c r="S60" s="145"/>
      <c r="T60" s="144"/>
      <c r="U60" s="145"/>
      <c r="V60" s="142"/>
      <c r="W60" s="75"/>
      <c r="X60" s="76"/>
      <c r="Y60" s="155"/>
      <c r="Z60" s="156"/>
      <c r="AB60" s="145"/>
      <c r="AC60" s="144"/>
      <c r="AD60" s="145"/>
      <c r="AE60" s="142"/>
      <c r="AF60" s="75"/>
      <c r="AG60" s="76"/>
      <c r="AH60" s="155"/>
      <c r="AI60" s="156"/>
      <c r="AK60" s="145"/>
      <c r="AL60" s="144"/>
      <c r="AM60" s="145"/>
      <c r="AN60" s="142"/>
      <c r="AO60" s="75"/>
      <c r="AP60" s="76"/>
      <c r="AQ60" s="155"/>
      <c r="AR60" s="156"/>
      <c r="AS60" s="36"/>
      <c r="AT60" s="145"/>
      <c r="AU60" s="144"/>
      <c r="AV60" s="141"/>
      <c r="AW60" s="141"/>
      <c r="AX60" s="159"/>
      <c r="AY60" s="157"/>
      <c r="AZ60" s="157"/>
      <c r="BA60" s="158"/>
      <c r="BC60" s="145"/>
      <c r="BD60" s="144"/>
      <c r="BE60" s="145"/>
      <c r="BF60" s="142"/>
      <c r="BG60" s="142"/>
      <c r="BH60" s="142"/>
      <c r="BI60" s="142"/>
      <c r="BJ60" s="142"/>
      <c r="BK60" s="141"/>
      <c r="BL60" s="142"/>
    </row>
    <row r="61" spans="1:64" ht="11.25" customHeight="1" x14ac:dyDescent="0.15">
      <c r="A61" s="145"/>
      <c r="B61" s="144">
        <v>7.3</v>
      </c>
      <c r="C61" s="145" t="s">
        <v>49</v>
      </c>
      <c r="D61" s="142">
        <v>5</v>
      </c>
      <c r="E61" s="77"/>
      <c r="F61" s="72"/>
      <c r="G61" s="155">
        <f>SUM(F61:F65)</f>
        <v>0</v>
      </c>
      <c r="H61" s="156" t="str">
        <f t="shared" ref="H61" si="100">IF(G61&gt;D61,"✓","")</f>
        <v/>
      </c>
      <c r="J61" s="145"/>
      <c r="K61" s="144">
        <v>7.3</v>
      </c>
      <c r="L61" s="145" t="s">
        <v>49</v>
      </c>
      <c r="M61" s="142">
        <v>5</v>
      </c>
      <c r="N61" s="77"/>
      <c r="O61" s="72"/>
      <c r="P61" s="155">
        <f>SUM(O61:O65)</f>
        <v>0</v>
      </c>
      <c r="Q61" s="156" t="str">
        <f>IF(P61&gt;M61,"✓","")</f>
        <v/>
      </c>
      <c r="S61" s="145"/>
      <c r="T61" s="144">
        <v>7.3</v>
      </c>
      <c r="U61" s="145" t="s">
        <v>49</v>
      </c>
      <c r="V61" s="142">
        <v>5</v>
      </c>
      <c r="W61" s="77"/>
      <c r="X61" s="72"/>
      <c r="Y61" s="155">
        <f>SUM(X61:X65)</f>
        <v>0</v>
      </c>
      <c r="Z61" s="156" t="str">
        <f t="shared" ref="Z61" si="101">IF(Y61&gt;V61,"✓","")</f>
        <v/>
      </c>
      <c r="AB61" s="145"/>
      <c r="AC61" s="144">
        <v>7.3</v>
      </c>
      <c r="AD61" s="145" t="s">
        <v>49</v>
      </c>
      <c r="AE61" s="142">
        <v>5</v>
      </c>
      <c r="AF61" s="77"/>
      <c r="AG61" s="72"/>
      <c r="AH61" s="155">
        <f>SUM(AG61:AG65)</f>
        <v>0</v>
      </c>
      <c r="AI61" s="156" t="str">
        <f t="shared" ref="AI61" si="102">IF(AH61&gt;AE61,"✓","")</f>
        <v/>
      </c>
      <c r="AK61" s="145"/>
      <c r="AL61" s="144">
        <v>7.3</v>
      </c>
      <c r="AM61" s="145" t="s">
        <v>49</v>
      </c>
      <c r="AN61" s="142">
        <v>5</v>
      </c>
      <c r="AO61" s="77"/>
      <c r="AP61" s="72"/>
      <c r="AQ61" s="155">
        <f>SUM(AP61:AP65)</f>
        <v>0</v>
      </c>
      <c r="AR61" s="156" t="str">
        <f t="shared" ref="AR61" si="103">IF(AQ61&gt;AN61,"✓","")</f>
        <v/>
      </c>
      <c r="AS61" s="36"/>
      <c r="AT61" s="145"/>
      <c r="AU61" s="144">
        <v>7.3</v>
      </c>
      <c r="AV61" s="141">
        <v>15</v>
      </c>
      <c r="AW61" s="141">
        <f>G61+P61+Y61+AH61+AQ61</f>
        <v>0</v>
      </c>
      <c r="AX61" s="159" t="str">
        <f t="shared" ref="AX61" si="104">IF(AW61&gt;AV61,"✓","")</f>
        <v/>
      </c>
      <c r="AY61" s="157"/>
      <c r="AZ61" s="157"/>
      <c r="BA61" s="158"/>
      <c r="BC61" s="145"/>
      <c r="BD61" s="144">
        <v>7.3</v>
      </c>
      <c r="BE61" s="145" t="s">
        <v>49</v>
      </c>
      <c r="BF61" s="142">
        <f t="shared" ref="BF61" si="105">G61</f>
        <v>0</v>
      </c>
      <c r="BG61" s="142">
        <f t="shared" ref="BG61" si="106">P61</f>
        <v>0</v>
      </c>
      <c r="BH61" s="142">
        <f>Y61</f>
        <v>0</v>
      </c>
      <c r="BI61" s="142">
        <f t="shared" ref="BI61" si="107">AH61</f>
        <v>0</v>
      </c>
      <c r="BJ61" s="142">
        <f t="shared" ref="BJ61" si="108">AQ61</f>
        <v>0</v>
      </c>
      <c r="BK61" s="141">
        <f t="shared" ref="BK61" si="109">AW61</f>
        <v>0</v>
      </c>
      <c r="BL61" s="142"/>
    </row>
    <row r="62" spans="1:64" x14ac:dyDescent="0.15">
      <c r="A62" s="145"/>
      <c r="B62" s="144"/>
      <c r="C62" s="145"/>
      <c r="D62" s="142"/>
      <c r="E62" s="73"/>
      <c r="F62" s="74"/>
      <c r="G62" s="155"/>
      <c r="H62" s="156"/>
      <c r="J62" s="145"/>
      <c r="K62" s="144"/>
      <c r="L62" s="145"/>
      <c r="M62" s="142"/>
      <c r="N62" s="73"/>
      <c r="O62" s="74"/>
      <c r="P62" s="155"/>
      <c r="Q62" s="156"/>
      <c r="S62" s="145"/>
      <c r="T62" s="144"/>
      <c r="U62" s="145"/>
      <c r="V62" s="142"/>
      <c r="W62" s="73"/>
      <c r="X62" s="74"/>
      <c r="Y62" s="155"/>
      <c r="Z62" s="156"/>
      <c r="AB62" s="145"/>
      <c r="AC62" s="144"/>
      <c r="AD62" s="145"/>
      <c r="AE62" s="142"/>
      <c r="AF62" s="73"/>
      <c r="AG62" s="74"/>
      <c r="AH62" s="155"/>
      <c r="AI62" s="156"/>
      <c r="AK62" s="145"/>
      <c r="AL62" s="144"/>
      <c r="AM62" s="145"/>
      <c r="AN62" s="142"/>
      <c r="AO62" s="73"/>
      <c r="AP62" s="74"/>
      <c r="AQ62" s="155"/>
      <c r="AR62" s="156"/>
      <c r="AS62" s="36"/>
      <c r="AT62" s="145"/>
      <c r="AU62" s="144"/>
      <c r="AV62" s="141"/>
      <c r="AW62" s="141"/>
      <c r="AX62" s="159"/>
      <c r="AY62" s="157"/>
      <c r="AZ62" s="157"/>
      <c r="BA62" s="158"/>
      <c r="BC62" s="145"/>
      <c r="BD62" s="144"/>
      <c r="BE62" s="145"/>
      <c r="BF62" s="142"/>
      <c r="BG62" s="142"/>
      <c r="BH62" s="142"/>
      <c r="BI62" s="142"/>
      <c r="BJ62" s="142"/>
      <c r="BK62" s="141"/>
      <c r="BL62" s="142"/>
    </row>
    <row r="63" spans="1:64" x14ac:dyDescent="0.15">
      <c r="A63" s="145"/>
      <c r="B63" s="144"/>
      <c r="C63" s="145"/>
      <c r="D63" s="142"/>
      <c r="E63" s="73"/>
      <c r="F63" s="74"/>
      <c r="G63" s="155"/>
      <c r="H63" s="156"/>
      <c r="J63" s="145"/>
      <c r="K63" s="144"/>
      <c r="L63" s="145"/>
      <c r="M63" s="142"/>
      <c r="N63" s="73"/>
      <c r="O63" s="74"/>
      <c r="P63" s="155"/>
      <c r="Q63" s="156"/>
      <c r="S63" s="145"/>
      <c r="T63" s="144"/>
      <c r="U63" s="145"/>
      <c r="V63" s="142"/>
      <c r="W63" s="73"/>
      <c r="X63" s="74"/>
      <c r="Y63" s="155"/>
      <c r="Z63" s="156"/>
      <c r="AB63" s="145"/>
      <c r="AC63" s="144"/>
      <c r="AD63" s="145"/>
      <c r="AE63" s="142"/>
      <c r="AF63" s="73"/>
      <c r="AG63" s="74"/>
      <c r="AH63" s="155"/>
      <c r="AI63" s="156"/>
      <c r="AK63" s="145"/>
      <c r="AL63" s="144"/>
      <c r="AM63" s="145"/>
      <c r="AN63" s="142"/>
      <c r="AO63" s="73"/>
      <c r="AP63" s="74"/>
      <c r="AQ63" s="155"/>
      <c r="AR63" s="156"/>
      <c r="AS63" s="36"/>
      <c r="AT63" s="145"/>
      <c r="AU63" s="144"/>
      <c r="AV63" s="141"/>
      <c r="AW63" s="141"/>
      <c r="AX63" s="159"/>
      <c r="AY63" s="157"/>
      <c r="AZ63" s="157"/>
      <c r="BA63" s="158"/>
      <c r="BC63" s="145"/>
      <c r="BD63" s="144"/>
      <c r="BE63" s="145"/>
      <c r="BF63" s="142"/>
      <c r="BG63" s="142"/>
      <c r="BH63" s="142"/>
      <c r="BI63" s="142"/>
      <c r="BJ63" s="142"/>
      <c r="BK63" s="141"/>
      <c r="BL63" s="142"/>
    </row>
    <row r="64" spans="1:64" x14ac:dyDescent="0.15">
      <c r="A64" s="145"/>
      <c r="B64" s="144"/>
      <c r="C64" s="145"/>
      <c r="D64" s="142"/>
      <c r="E64" s="73"/>
      <c r="F64" s="74"/>
      <c r="G64" s="155"/>
      <c r="H64" s="156"/>
      <c r="J64" s="145"/>
      <c r="K64" s="144"/>
      <c r="L64" s="145"/>
      <c r="M64" s="142"/>
      <c r="N64" s="73"/>
      <c r="O64" s="74"/>
      <c r="P64" s="155"/>
      <c r="Q64" s="156"/>
      <c r="S64" s="145"/>
      <c r="T64" s="144"/>
      <c r="U64" s="145"/>
      <c r="V64" s="142"/>
      <c r="W64" s="73"/>
      <c r="X64" s="74"/>
      <c r="Y64" s="155"/>
      <c r="Z64" s="156"/>
      <c r="AB64" s="145"/>
      <c r="AC64" s="144"/>
      <c r="AD64" s="145"/>
      <c r="AE64" s="142"/>
      <c r="AF64" s="73"/>
      <c r="AG64" s="74"/>
      <c r="AH64" s="155"/>
      <c r="AI64" s="156"/>
      <c r="AK64" s="145"/>
      <c r="AL64" s="144"/>
      <c r="AM64" s="145"/>
      <c r="AN64" s="142"/>
      <c r="AO64" s="73"/>
      <c r="AP64" s="74"/>
      <c r="AQ64" s="155"/>
      <c r="AR64" s="156"/>
      <c r="AS64" s="36"/>
      <c r="AT64" s="145"/>
      <c r="AU64" s="144"/>
      <c r="AV64" s="141"/>
      <c r="AW64" s="141"/>
      <c r="AX64" s="159"/>
      <c r="AY64" s="157"/>
      <c r="AZ64" s="157"/>
      <c r="BA64" s="158"/>
      <c r="BC64" s="145"/>
      <c r="BD64" s="144"/>
      <c r="BE64" s="145"/>
      <c r="BF64" s="142"/>
      <c r="BG64" s="142"/>
      <c r="BH64" s="142"/>
      <c r="BI64" s="142"/>
      <c r="BJ64" s="142"/>
      <c r="BK64" s="141"/>
      <c r="BL64" s="142"/>
    </row>
    <row r="65" spans="1:64" x14ac:dyDescent="0.15">
      <c r="A65" s="145"/>
      <c r="B65" s="144"/>
      <c r="C65" s="145"/>
      <c r="D65" s="142"/>
      <c r="E65" s="75"/>
      <c r="F65" s="76"/>
      <c r="G65" s="155"/>
      <c r="H65" s="156"/>
      <c r="J65" s="145"/>
      <c r="K65" s="144"/>
      <c r="L65" s="145"/>
      <c r="M65" s="142"/>
      <c r="N65" s="75"/>
      <c r="O65" s="76"/>
      <c r="P65" s="155"/>
      <c r="Q65" s="156"/>
      <c r="S65" s="145"/>
      <c r="T65" s="144"/>
      <c r="U65" s="145"/>
      <c r="V65" s="142"/>
      <c r="W65" s="75"/>
      <c r="X65" s="76"/>
      <c r="Y65" s="155"/>
      <c r="Z65" s="156"/>
      <c r="AB65" s="145"/>
      <c r="AC65" s="144"/>
      <c r="AD65" s="145"/>
      <c r="AE65" s="142"/>
      <c r="AF65" s="75"/>
      <c r="AG65" s="76"/>
      <c r="AH65" s="155"/>
      <c r="AI65" s="156"/>
      <c r="AK65" s="145"/>
      <c r="AL65" s="144"/>
      <c r="AM65" s="145"/>
      <c r="AN65" s="142"/>
      <c r="AO65" s="75"/>
      <c r="AP65" s="76"/>
      <c r="AQ65" s="155"/>
      <c r="AR65" s="156"/>
      <c r="AS65" s="36"/>
      <c r="AT65" s="145"/>
      <c r="AU65" s="144"/>
      <c r="AV65" s="141"/>
      <c r="AW65" s="141"/>
      <c r="AX65" s="159"/>
      <c r="AY65" s="157"/>
      <c r="AZ65" s="157"/>
      <c r="BA65" s="158"/>
      <c r="BC65" s="145"/>
      <c r="BD65" s="144"/>
      <c r="BE65" s="145"/>
      <c r="BF65" s="142"/>
      <c r="BG65" s="142"/>
      <c r="BH65" s="142"/>
      <c r="BI65" s="142"/>
      <c r="BJ65" s="142"/>
      <c r="BK65" s="141"/>
      <c r="BL65" s="142"/>
    </row>
    <row r="66" spans="1:64" x14ac:dyDescent="0.15">
      <c r="D66" s="160" t="s">
        <v>126</v>
      </c>
      <c r="E66" s="161"/>
      <c r="F66" s="162"/>
      <c r="G66" s="24">
        <f>SUM(G6:G65)</f>
        <v>0</v>
      </c>
      <c r="H66" s="62" t="str">
        <f>IF(G66&gt;25,"✓","")</f>
        <v/>
      </c>
      <c r="M66" s="160" t="s">
        <v>126</v>
      </c>
      <c r="N66" s="161"/>
      <c r="O66" s="162"/>
      <c r="P66" s="24">
        <f>SUM(P6:P65)</f>
        <v>0</v>
      </c>
      <c r="Q66" s="62" t="str">
        <f>IF(P66&gt;25,"✓","")</f>
        <v/>
      </c>
      <c r="V66" s="160" t="s">
        <v>126</v>
      </c>
      <c r="W66" s="161"/>
      <c r="X66" s="162"/>
      <c r="Y66" s="24">
        <f>SUM(Y6:Y65)</f>
        <v>0</v>
      </c>
      <c r="Z66" s="62" t="str">
        <f>IF(Y66&gt;25,"✓","")</f>
        <v/>
      </c>
      <c r="AE66" s="160" t="s">
        <v>126</v>
      </c>
      <c r="AF66" s="161"/>
      <c r="AG66" s="162"/>
      <c r="AH66" s="24">
        <f>SUM(AH6:AH65)</f>
        <v>0</v>
      </c>
      <c r="AI66" s="62" t="str">
        <f>IF(AH66&gt;25,"✓","")</f>
        <v/>
      </c>
      <c r="AN66" s="160" t="s">
        <v>126</v>
      </c>
      <c r="AO66" s="161"/>
      <c r="AP66" s="162"/>
      <c r="AQ66" s="24">
        <f>SUM(AQ6:AQ65)</f>
        <v>0</v>
      </c>
      <c r="AR66" s="62" t="str">
        <f>IF(AQ66&gt;25,"✓","")</f>
        <v/>
      </c>
      <c r="AS66" s="37"/>
      <c r="AW66" s="160" t="s">
        <v>127</v>
      </c>
      <c r="AX66" s="161"/>
      <c r="AY66" s="162"/>
      <c r="AZ66" s="60">
        <f>SUM(AZ6:AZ65)</f>
        <v>0</v>
      </c>
      <c r="BA66" s="62" t="str">
        <f>IF(AZ66&lt;70,"✓","")</f>
        <v>✓</v>
      </c>
      <c r="BC66" s="46"/>
      <c r="BD66" s="46"/>
      <c r="BE66" s="47"/>
      <c r="BF66" s="58">
        <f>G66</f>
        <v>0</v>
      </c>
      <c r="BG66" s="58">
        <f>P66</f>
        <v>0</v>
      </c>
      <c r="BH66" s="58">
        <f>Y66</f>
        <v>0</v>
      </c>
      <c r="BI66" s="58">
        <f>AH66</f>
        <v>0</v>
      </c>
      <c r="BJ66" s="58">
        <f>AQ66</f>
        <v>0</v>
      </c>
      <c r="BL66" s="58">
        <f>SUM(BL6:BL65)</f>
        <v>0</v>
      </c>
    </row>
    <row r="67" spans="1:64" ht="3" customHeight="1" x14ac:dyDescent="0.15">
      <c r="A67" s="38"/>
      <c r="B67" s="38"/>
      <c r="C67" s="38"/>
      <c r="D67" s="21"/>
      <c r="E67" s="27"/>
      <c r="F67" s="27"/>
      <c r="G67" s="27"/>
      <c r="H67" s="27"/>
      <c r="J67" s="38"/>
      <c r="K67" s="38"/>
      <c r="L67" s="38"/>
      <c r="M67" s="21"/>
      <c r="N67" s="27"/>
      <c r="O67" s="27"/>
      <c r="P67" s="27"/>
      <c r="Q67" s="27"/>
      <c r="S67" s="21"/>
      <c r="T67" s="21"/>
      <c r="U67" s="21"/>
      <c r="V67" s="21"/>
      <c r="W67" s="27"/>
      <c r="X67" s="27"/>
      <c r="Y67" s="27"/>
      <c r="Z67" s="27"/>
      <c r="AB67" s="21"/>
      <c r="AC67" s="21"/>
      <c r="AD67" s="21"/>
      <c r="AE67" s="21"/>
      <c r="AF67" s="27"/>
      <c r="AG67" s="27"/>
      <c r="AH67" s="27"/>
      <c r="AI67" s="27"/>
      <c r="AK67" s="21"/>
      <c r="AL67" s="21"/>
      <c r="AM67" s="21"/>
      <c r="AN67" s="21"/>
      <c r="AO67" s="27"/>
      <c r="AP67" s="27"/>
      <c r="AQ67" s="27"/>
      <c r="AR67" s="27"/>
      <c r="AS67" s="27"/>
      <c r="AT67" s="64"/>
      <c r="AU67" s="64"/>
      <c r="AV67" s="64"/>
      <c r="AW67" s="64"/>
      <c r="AX67" s="64"/>
      <c r="AY67" s="64"/>
      <c r="AZ67" s="64"/>
      <c r="BA67" s="64"/>
      <c r="BC67" s="38"/>
      <c r="BD67" s="38"/>
      <c r="BE67" s="38"/>
      <c r="BF67" s="61"/>
      <c r="BG67" s="61"/>
      <c r="BH67" s="43"/>
      <c r="BI67" s="40"/>
      <c r="BJ67" s="40"/>
      <c r="BK67" s="61"/>
      <c r="BL67" s="61"/>
    </row>
    <row r="68" spans="1:64" ht="24" customHeight="1" x14ac:dyDescent="0.15">
      <c r="A68" s="28"/>
      <c r="B68" s="28"/>
      <c r="C68" s="28"/>
      <c r="D68" s="28"/>
      <c r="J68" s="28"/>
      <c r="K68" s="28"/>
      <c r="L68" s="28"/>
      <c r="M68" s="28"/>
      <c r="S68" s="21"/>
      <c r="T68" s="21"/>
      <c r="U68" s="21"/>
      <c r="V68" s="21"/>
      <c r="AB68" s="21"/>
      <c r="AC68" s="21"/>
      <c r="AD68" s="21"/>
      <c r="AE68" s="21"/>
      <c r="AK68" s="21"/>
      <c r="AL68" s="21"/>
      <c r="AM68" s="21"/>
      <c r="AN68" s="21"/>
      <c r="AT68" s="28"/>
      <c r="AU68" s="28"/>
      <c r="AV68" s="28"/>
      <c r="AW68" s="28"/>
      <c r="AX68" s="28"/>
      <c r="AY68" s="28"/>
      <c r="AZ68" s="28"/>
      <c r="BA68" s="28"/>
      <c r="BC68" s="165" t="s">
        <v>108</v>
      </c>
      <c r="BD68" s="165"/>
      <c r="BE68" s="69"/>
      <c r="BF68" s="165" t="s">
        <v>109</v>
      </c>
      <c r="BG68" s="165"/>
      <c r="BH68" s="176"/>
      <c r="BI68" s="177"/>
      <c r="BJ68" s="177"/>
      <c r="BK68" s="70" t="s">
        <v>25</v>
      </c>
      <c r="BL68" s="19"/>
    </row>
    <row r="69" spans="1:64" ht="24" customHeight="1" x14ac:dyDescent="0.15">
      <c r="AB69" s="21"/>
      <c r="AC69" s="21"/>
      <c r="AD69" s="21"/>
      <c r="AE69" s="21"/>
      <c r="AK69" s="21"/>
      <c r="AL69" s="21"/>
      <c r="AM69" s="21"/>
      <c r="AN69" s="21"/>
      <c r="AT69" s="28"/>
      <c r="AU69" s="28"/>
      <c r="AV69" s="28"/>
      <c r="AW69" s="28"/>
      <c r="AX69" s="28"/>
      <c r="AY69" s="28"/>
      <c r="AZ69" s="28"/>
      <c r="BA69" s="28"/>
      <c r="BC69" s="163" t="s">
        <v>106</v>
      </c>
      <c r="BD69" s="163"/>
      <c r="BE69" s="178"/>
      <c r="BF69" s="178"/>
      <c r="BG69" s="178"/>
      <c r="BH69" s="178"/>
      <c r="BI69" s="178"/>
      <c r="BJ69" s="178"/>
      <c r="BK69" s="178"/>
      <c r="BL69" s="178"/>
    </row>
    <row r="70" spans="1:64" ht="24" customHeight="1" x14ac:dyDescent="0.15">
      <c r="BC70" s="164" t="s">
        <v>107</v>
      </c>
      <c r="BD70" s="164"/>
      <c r="BE70" s="179"/>
      <c r="BF70" s="179"/>
      <c r="BG70" s="179"/>
      <c r="BH70" s="179"/>
      <c r="BI70" s="179"/>
      <c r="BJ70" s="179"/>
      <c r="BK70" s="179"/>
      <c r="BL70" s="179"/>
    </row>
  </sheetData>
  <sheetProtection password="CBFA" sheet="1" objects="1" scenarios="1" selectLockedCells="1"/>
  <mergeCells count="625">
    <mergeCell ref="BC69:BD69"/>
    <mergeCell ref="BE69:BL69"/>
    <mergeCell ref="BC70:BD70"/>
    <mergeCell ref="BE70:BL70"/>
    <mergeCell ref="BK61:BK65"/>
    <mergeCell ref="D66:F66"/>
    <mergeCell ref="M66:O66"/>
    <mergeCell ref="V66:X66"/>
    <mergeCell ref="AE66:AG66"/>
    <mergeCell ref="AN66:AP66"/>
    <mergeCell ref="AW66:AY66"/>
    <mergeCell ref="BC68:BD68"/>
    <mergeCell ref="BF68:BG68"/>
    <mergeCell ref="BH68:BJ68"/>
    <mergeCell ref="V61:V65"/>
    <mergeCell ref="Y61:Y65"/>
    <mergeCell ref="Z61:Z65"/>
    <mergeCell ref="AC61:AC65"/>
    <mergeCell ref="AD61:AD65"/>
    <mergeCell ref="AE61:AE65"/>
    <mergeCell ref="AH61:AH65"/>
    <mergeCell ref="AI61:AI65"/>
    <mergeCell ref="AL61:AL65"/>
    <mergeCell ref="D61:D65"/>
    <mergeCell ref="G61:G65"/>
    <mergeCell ref="H61:H65"/>
    <mergeCell ref="K61:K65"/>
    <mergeCell ref="L61:L65"/>
    <mergeCell ref="M61:M65"/>
    <mergeCell ref="P61:P65"/>
    <mergeCell ref="Q61:Q65"/>
    <mergeCell ref="T61:T65"/>
    <mergeCell ref="BL51:BL65"/>
    <mergeCell ref="Q56:Q60"/>
    <mergeCell ref="T56:T60"/>
    <mergeCell ref="U56:U60"/>
    <mergeCell ref="V56:V60"/>
    <mergeCell ref="Y56:Y60"/>
    <mergeCell ref="Z56:Z60"/>
    <mergeCell ref="AC56:AC60"/>
    <mergeCell ref="AD56:AD60"/>
    <mergeCell ref="AE56:AE60"/>
    <mergeCell ref="AH56:AH60"/>
    <mergeCell ref="AI56:AI60"/>
    <mergeCell ref="AL56:AL60"/>
    <mergeCell ref="AM56:AM60"/>
    <mergeCell ref="AN56:AN60"/>
    <mergeCell ref="BC51:BC65"/>
    <mergeCell ref="B56:B60"/>
    <mergeCell ref="C56:C60"/>
    <mergeCell ref="D56:D60"/>
    <mergeCell ref="G56:G60"/>
    <mergeCell ref="H56:H60"/>
    <mergeCell ref="K56:K60"/>
    <mergeCell ref="L56:L60"/>
    <mergeCell ref="M56:M60"/>
    <mergeCell ref="P56:P60"/>
    <mergeCell ref="BD51:BD55"/>
    <mergeCell ref="BE51:BE55"/>
    <mergeCell ref="BF51:BF55"/>
    <mergeCell ref="BG51:BG55"/>
    <mergeCell ref="BH51:BH55"/>
    <mergeCell ref="BI51:BI55"/>
    <mergeCell ref="BJ51:BJ55"/>
    <mergeCell ref="BK51:BK55"/>
    <mergeCell ref="BD56:BD60"/>
    <mergeCell ref="BE56:BE60"/>
    <mergeCell ref="BF56:BF60"/>
    <mergeCell ref="BG56:BG60"/>
    <mergeCell ref="BH56:BH60"/>
    <mergeCell ref="BI56:BI60"/>
    <mergeCell ref="BJ56:BJ60"/>
    <mergeCell ref="BK56:BK60"/>
    <mergeCell ref="BD61:BD65"/>
    <mergeCell ref="BE61:BE65"/>
    <mergeCell ref="BF61:BF65"/>
    <mergeCell ref="BG61:BG65"/>
    <mergeCell ref="BH61:BH65"/>
    <mergeCell ref="BI61:BI65"/>
    <mergeCell ref="BJ61:BJ65"/>
    <mergeCell ref="AR51:AR55"/>
    <mergeCell ref="AT51:AT65"/>
    <mergeCell ref="AU51:AU55"/>
    <mergeCell ref="AV51:AV55"/>
    <mergeCell ref="AW51:AW55"/>
    <mergeCell ref="AX51:AX55"/>
    <mergeCell ref="AY51:AY65"/>
    <mergeCell ref="AZ51:AZ65"/>
    <mergeCell ref="BA51:BA65"/>
    <mergeCell ref="AR56:AR60"/>
    <mergeCell ref="AU56:AU60"/>
    <mergeCell ref="AV56:AV60"/>
    <mergeCell ref="AW56:AW60"/>
    <mergeCell ref="AX56:AX60"/>
    <mergeCell ref="AR61:AR65"/>
    <mergeCell ref="AU61:AU65"/>
    <mergeCell ref="AV61:AV65"/>
    <mergeCell ref="Z51:Z55"/>
    <mergeCell ref="AW61:AW65"/>
    <mergeCell ref="AX61:AX65"/>
    <mergeCell ref="AC51:AC55"/>
    <mergeCell ref="AD51:AD55"/>
    <mergeCell ref="AE51:AE55"/>
    <mergeCell ref="AH51:AH55"/>
    <mergeCell ref="AI51:AI55"/>
    <mergeCell ref="AK51:AK65"/>
    <mergeCell ref="AL51:AL55"/>
    <mergeCell ref="AM51:AM55"/>
    <mergeCell ref="AN51:AN55"/>
    <mergeCell ref="AM61:AM65"/>
    <mergeCell ref="AN61:AN65"/>
    <mergeCell ref="BF46:BF50"/>
    <mergeCell ref="BG46:BG50"/>
    <mergeCell ref="BH46:BH50"/>
    <mergeCell ref="BI46:BI50"/>
    <mergeCell ref="BJ46:BJ50"/>
    <mergeCell ref="BK46:BK50"/>
    <mergeCell ref="BL46:BL50"/>
    <mergeCell ref="A51:A65"/>
    <mergeCell ref="B51:B55"/>
    <mergeCell ref="C51:C55"/>
    <mergeCell ref="D51:D55"/>
    <mergeCell ref="G51:G55"/>
    <mergeCell ref="H51:H55"/>
    <mergeCell ref="J51:J65"/>
    <mergeCell ref="K51:K55"/>
    <mergeCell ref="L51:L55"/>
    <mergeCell ref="M51:M55"/>
    <mergeCell ref="P51:P55"/>
    <mergeCell ref="Q51:Q55"/>
    <mergeCell ref="S51:S65"/>
    <mergeCell ref="T51:T55"/>
    <mergeCell ref="U51:U55"/>
    <mergeCell ref="V51:V55"/>
    <mergeCell ref="Y51:Y55"/>
    <mergeCell ref="AV46:AV50"/>
    <mergeCell ref="AW46:AW50"/>
    <mergeCell ref="AX46:AX50"/>
    <mergeCell ref="AY46:AY50"/>
    <mergeCell ref="AZ46:AZ50"/>
    <mergeCell ref="BA46:BA50"/>
    <mergeCell ref="BC46:BC50"/>
    <mergeCell ref="BD46:BD50"/>
    <mergeCell ref="BE46:BE50"/>
    <mergeCell ref="AH46:AH50"/>
    <mergeCell ref="AK46:AK50"/>
    <mergeCell ref="AL46:AL50"/>
    <mergeCell ref="AM46:AM50"/>
    <mergeCell ref="AN46:AN50"/>
    <mergeCell ref="AQ46:AQ50"/>
    <mergeCell ref="AR46:AR50"/>
    <mergeCell ref="AT46:AT50"/>
    <mergeCell ref="AU46:AU50"/>
    <mergeCell ref="AQ41:AQ45"/>
    <mergeCell ref="BK41:BK45"/>
    <mergeCell ref="A46:A50"/>
    <mergeCell ref="B46:B50"/>
    <mergeCell ref="C46:C50"/>
    <mergeCell ref="D46:D50"/>
    <mergeCell ref="G46:G50"/>
    <mergeCell ref="H46:H50"/>
    <mergeCell ref="J46:J50"/>
    <mergeCell ref="K46:K50"/>
    <mergeCell ref="L46:L50"/>
    <mergeCell ref="M46:M50"/>
    <mergeCell ref="P46:P50"/>
    <mergeCell ref="Q46:Q50"/>
    <mergeCell ref="S46:S50"/>
    <mergeCell ref="T46:T50"/>
    <mergeCell ref="U46:U50"/>
    <mergeCell ref="V46:V50"/>
    <mergeCell ref="Y46:Y50"/>
    <mergeCell ref="Z46:Z50"/>
    <mergeCell ref="AB46:AB50"/>
    <mergeCell ref="AC46:AC50"/>
    <mergeCell ref="AD46:AD50"/>
    <mergeCell ref="AE46:AE50"/>
    <mergeCell ref="D41:D45"/>
    <mergeCell ref="G41:G45"/>
    <mergeCell ref="H41:H45"/>
    <mergeCell ref="K41:K45"/>
    <mergeCell ref="L41:L45"/>
    <mergeCell ref="M41:M45"/>
    <mergeCell ref="P41:P45"/>
    <mergeCell ref="Q41:Q45"/>
    <mergeCell ref="T41:T45"/>
    <mergeCell ref="BL31:BL45"/>
    <mergeCell ref="B36:B40"/>
    <mergeCell ref="C36:C40"/>
    <mergeCell ref="D36:D40"/>
    <mergeCell ref="G36:G40"/>
    <mergeCell ref="H36:H40"/>
    <mergeCell ref="K36:K40"/>
    <mergeCell ref="L36:L40"/>
    <mergeCell ref="M36:M40"/>
    <mergeCell ref="P36:P40"/>
    <mergeCell ref="Q36:Q40"/>
    <mergeCell ref="T36:T40"/>
    <mergeCell ref="U36:U40"/>
    <mergeCell ref="V36:V40"/>
    <mergeCell ref="Y36:Y40"/>
    <mergeCell ref="Z36:Z40"/>
    <mergeCell ref="AC36:AC40"/>
    <mergeCell ref="AD36:AD40"/>
    <mergeCell ref="AE36:AE40"/>
    <mergeCell ref="AH36:AH40"/>
    <mergeCell ref="AI36:AI40"/>
    <mergeCell ref="AL36:AL40"/>
    <mergeCell ref="AM36:AM40"/>
    <mergeCell ref="AN36:AN40"/>
    <mergeCell ref="BC31:BC45"/>
    <mergeCell ref="BD31:BD35"/>
    <mergeCell ref="BE31:BE35"/>
    <mergeCell ref="BF31:BF35"/>
    <mergeCell ref="BG31:BG35"/>
    <mergeCell ref="BH31:BH35"/>
    <mergeCell ref="BI31:BI35"/>
    <mergeCell ref="BJ31:BJ35"/>
    <mergeCell ref="BK31:BK35"/>
    <mergeCell ref="BD36:BD40"/>
    <mergeCell ref="BE36:BE40"/>
    <mergeCell ref="BF36:BF40"/>
    <mergeCell ref="BG36:BG40"/>
    <mergeCell ref="BH36:BH40"/>
    <mergeCell ref="BI36:BI40"/>
    <mergeCell ref="BJ36:BJ40"/>
    <mergeCell ref="BK36:BK40"/>
    <mergeCell ref="BD41:BD45"/>
    <mergeCell ref="BE41:BE45"/>
    <mergeCell ref="BF41:BF45"/>
    <mergeCell ref="BG41:BG45"/>
    <mergeCell ref="BH41:BH45"/>
    <mergeCell ref="BI41:BI45"/>
    <mergeCell ref="BJ41:BJ45"/>
    <mergeCell ref="AW31:AW35"/>
    <mergeCell ref="AX31:AX35"/>
    <mergeCell ref="AY31:AY45"/>
    <mergeCell ref="AZ31:AZ45"/>
    <mergeCell ref="BA31:BA45"/>
    <mergeCell ref="AR36:AR40"/>
    <mergeCell ref="AU36:AU40"/>
    <mergeCell ref="AV36:AV40"/>
    <mergeCell ref="AW36:AW40"/>
    <mergeCell ref="AX36:AX40"/>
    <mergeCell ref="AR41:AR45"/>
    <mergeCell ref="AU41:AU45"/>
    <mergeCell ref="AV41:AV45"/>
    <mergeCell ref="AW41:AW45"/>
    <mergeCell ref="AX41:AX45"/>
    <mergeCell ref="AC31:AC35"/>
    <mergeCell ref="AD31:AD35"/>
    <mergeCell ref="AE31:AE35"/>
    <mergeCell ref="AH31:AH35"/>
    <mergeCell ref="AI31:AI35"/>
    <mergeCell ref="AK31:AK45"/>
    <mergeCell ref="AL31:AL35"/>
    <mergeCell ref="AM31:AM35"/>
    <mergeCell ref="AN31:AN35"/>
    <mergeCell ref="AC41:AC45"/>
    <mergeCell ref="AD41:AD45"/>
    <mergeCell ref="AE41:AE45"/>
    <mergeCell ref="AH41:AH45"/>
    <mergeCell ref="AI41:AI45"/>
    <mergeCell ref="AL41:AL45"/>
    <mergeCell ref="AM41:AM45"/>
    <mergeCell ref="AN41:AN45"/>
    <mergeCell ref="AX26:AX30"/>
    <mergeCell ref="BH26:BH30"/>
    <mergeCell ref="BI26:BI30"/>
    <mergeCell ref="BJ26:BJ30"/>
    <mergeCell ref="BK26:BK30"/>
    <mergeCell ref="A31:A45"/>
    <mergeCell ref="B31:B35"/>
    <mergeCell ref="C31:C35"/>
    <mergeCell ref="D31:D35"/>
    <mergeCell ref="G31:G35"/>
    <mergeCell ref="H31:H35"/>
    <mergeCell ref="J31:J45"/>
    <mergeCell ref="K31:K35"/>
    <mergeCell ref="L31:L35"/>
    <mergeCell ref="M31:M35"/>
    <mergeCell ref="P31:P35"/>
    <mergeCell ref="Q31:Q35"/>
    <mergeCell ref="S31:S45"/>
    <mergeCell ref="T31:T35"/>
    <mergeCell ref="U31:U35"/>
    <mergeCell ref="V31:V35"/>
    <mergeCell ref="Y31:Y35"/>
    <mergeCell ref="Z31:Z35"/>
    <mergeCell ref="AB31:AB45"/>
    <mergeCell ref="AI26:AI30"/>
    <mergeCell ref="AL26:AL30"/>
    <mergeCell ref="AM26:AM30"/>
    <mergeCell ref="AN26:AN30"/>
    <mergeCell ref="AQ26:AQ30"/>
    <mergeCell ref="AR26:AR30"/>
    <mergeCell ref="AU26:AU30"/>
    <mergeCell ref="AV26:AV30"/>
    <mergeCell ref="AW26:AW30"/>
    <mergeCell ref="BF21:BF25"/>
    <mergeCell ref="BH21:BH25"/>
    <mergeCell ref="BI21:BI25"/>
    <mergeCell ref="BJ21:BJ25"/>
    <mergeCell ref="BK21:BK25"/>
    <mergeCell ref="B26:B30"/>
    <mergeCell ref="C26:C30"/>
    <mergeCell ref="D26:D30"/>
    <mergeCell ref="G26:G30"/>
    <mergeCell ref="H26:H30"/>
    <mergeCell ref="K26:K30"/>
    <mergeCell ref="L26:L30"/>
    <mergeCell ref="M26:M30"/>
    <mergeCell ref="P26:P30"/>
    <mergeCell ref="Q26:Q30"/>
    <mergeCell ref="T26:T30"/>
    <mergeCell ref="U26:U30"/>
    <mergeCell ref="V26:V30"/>
    <mergeCell ref="Y26:Y30"/>
    <mergeCell ref="Z26:Z30"/>
    <mergeCell ref="AC26:AC30"/>
    <mergeCell ref="AD26:AD30"/>
    <mergeCell ref="AE26:AE30"/>
    <mergeCell ref="AH26:AH30"/>
    <mergeCell ref="AQ21:AQ25"/>
    <mergeCell ref="AR21:AR25"/>
    <mergeCell ref="AU21:AU25"/>
    <mergeCell ref="AV21:AV25"/>
    <mergeCell ref="AW21:AW25"/>
    <mergeCell ref="AX21:AX25"/>
    <mergeCell ref="BD21:BD25"/>
    <mergeCell ref="BE21:BE25"/>
    <mergeCell ref="AN21:AN25"/>
    <mergeCell ref="BH18:BH20"/>
    <mergeCell ref="BI18:BI20"/>
    <mergeCell ref="BJ18:BJ20"/>
    <mergeCell ref="BK18:BK20"/>
    <mergeCell ref="B21:B25"/>
    <mergeCell ref="C21:C25"/>
    <mergeCell ref="D21:D25"/>
    <mergeCell ref="G21:G25"/>
    <mergeCell ref="H21:H25"/>
    <mergeCell ref="K21:K25"/>
    <mergeCell ref="L21:L25"/>
    <mergeCell ref="M21:M25"/>
    <mergeCell ref="P21:P25"/>
    <mergeCell ref="Q21:Q25"/>
    <mergeCell ref="T21:T25"/>
    <mergeCell ref="U21:U25"/>
    <mergeCell ref="V21:V25"/>
    <mergeCell ref="Y21:Y25"/>
    <mergeCell ref="Z21:Z25"/>
    <mergeCell ref="AC21:AC25"/>
    <mergeCell ref="AD21:AD25"/>
    <mergeCell ref="AE21:AE25"/>
    <mergeCell ref="AH21:AH25"/>
    <mergeCell ref="AI21:AI25"/>
    <mergeCell ref="AQ18:AQ20"/>
    <mergeCell ref="AR18:AR20"/>
    <mergeCell ref="AU18:AU20"/>
    <mergeCell ref="AV18:AV20"/>
    <mergeCell ref="AW18:AW20"/>
    <mergeCell ref="AX18:AX20"/>
    <mergeCell ref="BD18:BD20"/>
    <mergeCell ref="BE18:BE20"/>
    <mergeCell ref="BF18:BF20"/>
    <mergeCell ref="BH15:BH17"/>
    <mergeCell ref="BI15:BI17"/>
    <mergeCell ref="BJ15:BJ17"/>
    <mergeCell ref="BK15:BK17"/>
    <mergeCell ref="B18:B20"/>
    <mergeCell ref="C18:C20"/>
    <mergeCell ref="D18:D20"/>
    <mergeCell ref="G18:G20"/>
    <mergeCell ref="H18:H20"/>
    <mergeCell ref="K18:K20"/>
    <mergeCell ref="L18:L20"/>
    <mergeCell ref="M18:M20"/>
    <mergeCell ref="P18:P20"/>
    <mergeCell ref="Q18:Q20"/>
    <mergeCell ref="T18:T20"/>
    <mergeCell ref="U18:U20"/>
    <mergeCell ref="V18:V20"/>
    <mergeCell ref="Y18:Y20"/>
    <mergeCell ref="Z18:Z20"/>
    <mergeCell ref="AC18:AC20"/>
    <mergeCell ref="AD18:AD20"/>
    <mergeCell ref="AE18:AE20"/>
    <mergeCell ref="AH18:AH20"/>
    <mergeCell ref="AI18:AI20"/>
    <mergeCell ref="AQ15:AQ17"/>
    <mergeCell ref="AR15:AR17"/>
    <mergeCell ref="AU15:AU17"/>
    <mergeCell ref="AV15:AV17"/>
    <mergeCell ref="AW15:AW17"/>
    <mergeCell ref="AX15:AX17"/>
    <mergeCell ref="BD15:BD17"/>
    <mergeCell ref="BE15:BE17"/>
    <mergeCell ref="BF15:BF17"/>
    <mergeCell ref="BE12:BE14"/>
    <mergeCell ref="BF12:BF14"/>
    <mergeCell ref="BH12:BH14"/>
    <mergeCell ref="BI12:BI14"/>
    <mergeCell ref="BJ12:BJ14"/>
    <mergeCell ref="BK12:BK14"/>
    <mergeCell ref="B15:B17"/>
    <mergeCell ref="C15:C17"/>
    <mergeCell ref="D15:D17"/>
    <mergeCell ref="G15:G17"/>
    <mergeCell ref="H15:H17"/>
    <mergeCell ref="K15:K17"/>
    <mergeCell ref="L15:L17"/>
    <mergeCell ref="M15:M17"/>
    <mergeCell ref="P15:P17"/>
    <mergeCell ref="Q15:Q17"/>
    <mergeCell ref="T15:T17"/>
    <mergeCell ref="U15:U17"/>
    <mergeCell ref="V15:V17"/>
    <mergeCell ref="Y15:Y17"/>
    <mergeCell ref="Z15:Z17"/>
    <mergeCell ref="AC15:AC17"/>
    <mergeCell ref="AD15:AD17"/>
    <mergeCell ref="AE15:AE17"/>
    <mergeCell ref="BH9:BH11"/>
    <mergeCell ref="BI9:BI11"/>
    <mergeCell ref="BJ9:BJ11"/>
    <mergeCell ref="BK9:BK11"/>
    <mergeCell ref="B12:B14"/>
    <mergeCell ref="C12:C14"/>
    <mergeCell ref="D12:D14"/>
    <mergeCell ref="G12:G14"/>
    <mergeCell ref="H12:H14"/>
    <mergeCell ref="K12:K14"/>
    <mergeCell ref="L12:L14"/>
    <mergeCell ref="M12:M14"/>
    <mergeCell ref="P12:P14"/>
    <mergeCell ref="Q12:Q14"/>
    <mergeCell ref="T12:T14"/>
    <mergeCell ref="U12:U14"/>
    <mergeCell ref="V12:V14"/>
    <mergeCell ref="Y12:Y14"/>
    <mergeCell ref="Z12:Z14"/>
    <mergeCell ref="AC12:AC14"/>
    <mergeCell ref="AD12:AD14"/>
    <mergeCell ref="AE12:AE14"/>
    <mergeCell ref="AH12:AH14"/>
    <mergeCell ref="AI12:AI14"/>
    <mergeCell ref="BH6:BH8"/>
    <mergeCell ref="BI6:BI8"/>
    <mergeCell ref="BJ6:BJ8"/>
    <mergeCell ref="BK6:BK8"/>
    <mergeCell ref="BL6:BL30"/>
    <mergeCell ref="B9:B11"/>
    <mergeCell ref="C9:C11"/>
    <mergeCell ref="D9:D11"/>
    <mergeCell ref="G9:G11"/>
    <mergeCell ref="H9:H11"/>
    <mergeCell ref="K9:K11"/>
    <mergeCell ref="L9:L11"/>
    <mergeCell ref="M9:M11"/>
    <mergeCell ref="P9:P11"/>
    <mergeCell ref="Q9:Q11"/>
    <mergeCell ref="T9:T11"/>
    <mergeCell ref="U9:U11"/>
    <mergeCell ref="V9:V11"/>
    <mergeCell ref="Y9:Y11"/>
    <mergeCell ref="Z9:Z11"/>
    <mergeCell ref="AC9:AC11"/>
    <mergeCell ref="AD9:AD11"/>
    <mergeCell ref="AE9:AE11"/>
    <mergeCell ref="AH9:AH11"/>
    <mergeCell ref="AX6:AX8"/>
    <mergeCell ref="AY6:AY30"/>
    <mergeCell ref="AZ6:AZ30"/>
    <mergeCell ref="BA6:BA30"/>
    <mergeCell ref="BC6:BC30"/>
    <mergeCell ref="BD6:BD8"/>
    <mergeCell ref="BE6:BE8"/>
    <mergeCell ref="BF6:BF8"/>
    <mergeCell ref="BG6:BG8"/>
    <mergeCell ref="BG12:BG14"/>
    <mergeCell ref="BG15:BG17"/>
    <mergeCell ref="BG18:BG20"/>
    <mergeCell ref="BG21:BG25"/>
    <mergeCell ref="BD26:BD30"/>
    <mergeCell ref="BE26:BE30"/>
    <mergeCell ref="BF26:BF30"/>
    <mergeCell ref="BG26:BG30"/>
    <mergeCell ref="AX9:AX11"/>
    <mergeCell ref="BD9:BD11"/>
    <mergeCell ref="BE9:BE11"/>
    <mergeCell ref="BF9:BF11"/>
    <mergeCell ref="BG9:BG11"/>
    <mergeCell ref="AX12:AX14"/>
    <mergeCell ref="BD12:BD14"/>
    <mergeCell ref="AE6:AE8"/>
    <mergeCell ref="AH6:AH8"/>
    <mergeCell ref="AI6:AI8"/>
    <mergeCell ref="AK6:AK30"/>
    <mergeCell ref="AL6:AL8"/>
    <mergeCell ref="AM6:AM8"/>
    <mergeCell ref="AN6:AN8"/>
    <mergeCell ref="AI9:AI11"/>
    <mergeCell ref="AL9:AL11"/>
    <mergeCell ref="AM9:AM11"/>
    <mergeCell ref="AN9:AN11"/>
    <mergeCell ref="AL12:AL14"/>
    <mergeCell ref="AM12:AM14"/>
    <mergeCell ref="AN12:AN14"/>
    <mergeCell ref="AL15:AL17"/>
    <mergeCell ref="AM15:AM17"/>
    <mergeCell ref="AN15:AN17"/>
    <mergeCell ref="AL18:AL20"/>
    <mergeCell ref="AM18:AM20"/>
    <mergeCell ref="AN18:AN20"/>
    <mergeCell ref="AL21:AL25"/>
    <mergeCell ref="AM21:AM25"/>
    <mergeCell ref="AH15:AH17"/>
    <mergeCell ref="AI15:AI17"/>
    <mergeCell ref="H6:H8"/>
    <mergeCell ref="J6:J30"/>
    <mergeCell ref="K6:K8"/>
    <mergeCell ref="L6:L8"/>
    <mergeCell ref="M6:M8"/>
    <mergeCell ref="P6:P8"/>
    <mergeCell ref="Q6:Q8"/>
    <mergeCell ref="AC6:AC8"/>
    <mergeCell ref="AD6:AD8"/>
    <mergeCell ref="BF3:BG3"/>
    <mergeCell ref="BI3:BJ3"/>
    <mergeCell ref="BK3:BL3"/>
    <mergeCell ref="G5:H5"/>
    <mergeCell ref="P5:Q5"/>
    <mergeCell ref="Y5:Z5"/>
    <mergeCell ref="AH5:AI5"/>
    <mergeCell ref="AQ5:AR5"/>
    <mergeCell ref="AW5:AX5"/>
    <mergeCell ref="AZ5:BA5"/>
    <mergeCell ref="AB3:AC3"/>
    <mergeCell ref="AE3:AF3"/>
    <mergeCell ref="AG3:AI3"/>
    <mergeCell ref="AK3:AL3"/>
    <mergeCell ref="AN3:AO3"/>
    <mergeCell ref="AP3:AR3"/>
    <mergeCell ref="AT3:AU3"/>
    <mergeCell ref="AW3:AX3"/>
    <mergeCell ref="BC3:BD3"/>
    <mergeCell ref="A3:B3"/>
    <mergeCell ref="D3:E3"/>
    <mergeCell ref="F3:H3"/>
    <mergeCell ref="J3:K3"/>
    <mergeCell ref="M3:N3"/>
    <mergeCell ref="O3:Q3"/>
    <mergeCell ref="S3:T3"/>
    <mergeCell ref="V3:W3"/>
    <mergeCell ref="X3:Z3"/>
    <mergeCell ref="AP1:AR1"/>
    <mergeCell ref="AT1:BA1"/>
    <mergeCell ref="BC1:BL1"/>
    <mergeCell ref="A2:B2"/>
    <mergeCell ref="J2:K2"/>
    <mergeCell ref="S2:T2"/>
    <mergeCell ref="AB2:AC2"/>
    <mergeCell ref="AK2:AL2"/>
    <mergeCell ref="AT2:AU2"/>
    <mergeCell ref="AW2:AX2"/>
    <mergeCell ref="BC2:BD2"/>
    <mergeCell ref="BF2:BG2"/>
    <mergeCell ref="BH2:BJ2"/>
    <mergeCell ref="A1:E1"/>
    <mergeCell ref="F1:H1"/>
    <mergeCell ref="J1:N1"/>
    <mergeCell ref="O1:Q1"/>
    <mergeCell ref="S1:W1"/>
    <mergeCell ref="X1:Z1"/>
    <mergeCell ref="AB1:AF1"/>
    <mergeCell ref="AG1:AI1"/>
    <mergeCell ref="AK1:AO1"/>
    <mergeCell ref="A6:A30"/>
    <mergeCell ref="B6:B8"/>
    <mergeCell ref="C6:C8"/>
    <mergeCell ref="B41:B45"/>
    <mergeCell ref="C41:C45"/>
    <mergeCell ref="B61:B65"/>
    <mergeCell ref="C61:C65"/>
    <mergeCell ref="AT6:AT30"/>
    <mergeCell ref="AI46:AI50"/>
    <mergeCell ref="Z41:Z45"/>
    <mergeCell ref="AB51:AB65"/>
    <mergeCell ref="AB6:AB30"/>
    <mergeCell ref="Y41:Y45"/>
    <mergeCell ref="Z6:Z8"/>
    <mergeCell ref="S6:S30"/>
    <mergeCell ref="T6:T8"/>
    <mergeCell ref="U6:U8"/>
    <mergeCell ref="V6:V8"/>
    <mergeCell ref="Y6:Y8"/>
    <mergeCell ref="U41:U45"/>
    <mergeCell ref="V41:V45"/>
    <mergeCell ref="U61:U65"/>
    <mergeCell ref="D6:D8"/>
    <mergeCell ref="G6:G8"/>
    <mergeCell ref="AU6:AU8"/>
    <mergeCell ref="AV6:AV8"/>
    <mergeCell ref="AW6:AW8"/>
    <mergeCell ref="AQ6:AQ8"/>
    <mergeCell ref="AR6:AR8"/>
    <mergeCell ref="AQ9:AQ11"/>
    <mergeCell ref="AQ51:AQ55"/>
    <mergeCell ref="AQ56:AQ60"/>
    <mergeCell ref="AQ61:AQ65"/>
    <mergeCell ref="AR9:AR11"/>
    <mergeCell ref="AU9:AU11"/>
    <mergeCell ref="AV9:AV11"/>
    <mergeCell ref="AW9:AW11"/>
    <mergeCell ref="AQ12:AQ14"/>
    <mergeCell ref="AR12:AR14"/>
    <mergeCell ref="AU12:AU14"/>
    <mergeCell ref="AV12:AV14"/>
    <mergeCell ref="AW12:AW14"/>
    <mergeCell ref="AQ31:AQ35"/>
    <mergeCell ref="AQ36:AQ40"/>
    <mergeCell ref="AR31:AR35"/>
    <mergeCell ref="AT31:AT45"/>
    <mergeCell ref="AU31:AU35"/>
    <mergeCell ref="AV31:AV35"/>
  </mergeCells>
  <phoneticPr fontId="2"/>
  <pageMargins left="0.70866141732283472" right="0.70866141732283472" top="0.59055118110236227" bottom="0.59055118110236227" header="0.31496062992125984" footer="0.31496062992125984"/>
  <pageSetup paperSize="9" orientation="portrait" r:id="rId1"/>
  <headerFooter>
    <oddHeader>&amp;LJSNDI&amp;RJSNDI EB2-3(Rev.20160510)</oddHeader>
    <oddFooter>&amp;R一般社団法人 日本非破壊検査協会 認証事業本部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取得計画作成用シート</vt:lpstr>
      <vt:lpstr>集計表（記入見本）</vt:lpstr>
      <vt:lpstr>集計表（提出用）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2019-06-12T07:33:26Z</dcterms:modified>
</cp:coreProperties>
</file>